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feb5e569c5d91ec/Desktop/Spreadsheets/New folder/"/>
    </mc:Choice>
  </mc:AlternateContent>
  <xr:revisionPtr revIDLastSave="0" documentId="8_{5C4A0A47-965E-4074-8D8A-46769DC0BBA0}" xr6:coauthVersionLast="47" xr6:coauthVersionMax="47" xr10:uidLastSave="{00000000-0000-0000-0000-000000000000}"/>
  <bookViews>
    <workbookView xWindow="5325" yWindow="2235" windowWidth="28695" windowHeight="15780" xr2:uid="{6424D819-273F-4D9B-A939-1B356F25EA1D}"/>
  </bookViews>
  <sheets>
    <sheet name="Investment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W2" i="1" a="1"/>
  <c r="M2" i="1" a="1"/>
  <c r="R2" i="1" a="1"/>
  <c r="H2" i="1" a="1"/>
  <c r="G7" i="1" l="1" a="1"/>
  <c r="G7" i="1" s="1"/>
  <c r="G6" i="1" a="1"/>
  <c r="G6" i="1" s="1"/>
  <c r="G9" i="1" a="1"/>
  <c r="G9" i="1" s="1"/>
  <c r="G8" i="1" s="1"/>
  <c r="H2" i="1"/>
  <c r="Q7" i="1" a="1"/>
  <c r="Q7" i="1" s="1"/>
  <c r="Q9" i="1" a="1"/>
  <c r="Q9" i="1" s="1"/>
  <c r="Q8" i="1" s="1"/>
  <c r="Q6" i="1" a="1"/>
  <c r="Q6" i="1" s="1"/>
  <c r="R2" i="1"/>
  <c r="L7" i="1" a="1"/>
  <c r="L7" i="1" s="1"/>
  <c r="L6" i="1" a="1"/>
  <c r="L6" i="1" s="1"/>
  <c r="L9" i="1" a="1"/>
  <c r="L9" i="1" s="1"/>
  <c r="L8" i="1" s="1"/>
  <c r="M2" i="1"/>
  <c r="V6" i="1" a="1"/>
  <c r="V6" i="1" s="1"/>
  <c r="V9" i="1" a="1"/>
  <c r="V9" i="1" s="1"/>
  <c r="V8" i="1" s="1"/>
  <c r="W2" i="1"/>
  <c r="V7" i="1" a="1"/>
  <c r="V7" i="1" s="1"/>
  <c r="C2" i="1"/>
  <c r="B7" i="1" a="1"/>
  <c r="B7" i="1" s="1"/>
  <c r="B6" i="1" a="1"/>
  <c r="B6" i="1" s="1"/>
  <c r="B9" i="1" a="1"/>
  <c r="B9" i="1" s="1"/>
  <c r="B8" i="1" s="1"/>
  <c r="B17" i="1" l="1"/>
  <c r="B18" i="1" s="1"/>
  <c r="B16" i="1"/>
  <c r="B23" i="1"/>
  <c r="B24" i="1" s="1"/>
  <c r="B25" i="1" s="1"/>
  <c r="V16" i="1"/>
  <c r="V23" i="1"/>
  <c r="V24" i="1" s="1"/>
  <c r="V25" i="1" s="1"/>
  <c r="V17" i="1"/>
  <c r="L16" i="1"/>
  <c r="L23" i="1"/>
  <c r="L24" i="1" s="1"/>
  <c r="L25" i="1" s="1"/>
  <c r="L17" i="1"/>
  <c r="Q16" i="1"/>
  <c r="Q23" i="1"/>
  <c r="Q24" i="1" s="1"/>
  <c r="Q25" i="1" s="1"/>
  <c r="Q17" i="1"/>
  <c r="Q18" i="1" s="1"/>
  <c r="G16" i="1"/>
  <c r="G23" i="1"/>
  <c r="G24" i="1" s="1"/>
  <c r="G25" i="1" s="1"/>
  <c r="G17" i="1"/>
  <c r="G18" i="1" l="1"/>
  <c r="L18" i="1"/>
  <c r="V1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4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</futureMetadata>
  <cellMetadata count="1">
    <bk>
      <rc t="1" v="0"/>
    </bk>
  </cellMetadata>
  <valueMetadata count="543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</valueMetadata>
</metadata>
</file>

<file path=xl/sharedStrings.xml><?xml version="1.0" encoding="utf-8"?>
<sst xmlns="http://schemas.openxmlformats.org/spreadsheetml/2006/main" count="125" uniqueCount="23">
  <si>
    <t>Data Entry</t>
  </si>
  <si>
    <t>Data</t>
  </si>
  <si>
    <t>Ticker Symbol</t>
  </si>
  <si>
    <t>TSLA</t>
  </si>
  <si>
    <t>NVDA</t>
  </si>
  <si>
    <t>VOO</t>
  </si>
  <si>
    <t>VTI</t>
  </si>
  <si>
    <t>MSFT</t>
  </si>
  <si>
    <t>Years</t>
  </si>
  <si>
    <t>Average Returns</t>
  </si>
  <si>
    <t>Monthly %</t>
  </si>
  <si>
    <t>Yearly %</t>
  </si>
  <si>
    <t>Overall %</t>
  </si>
  <si>
    <t>Current Value</t>
  </si>
  <si>
    <t>Calculator</t>
  </si>
  <si>
    <t>Actual Data (Data up to current month)</t>
  </si>
  <si>
    <t>Date Invested</t>
  </si>
  <si>
    <t>Shares</t>
  </si>
  <si>
    <t>Date Sold</t>
  </si>
  <si>
    <t>Cash Invested</t>
  </si>
  <si>
    <t>Expected Return</t>
  </si>
  <si>
    <t>Growth %</t>
  </si>
  <si>
    <t>Theoretical Data (Based on average returns)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</si>
</sst>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</fills>
  <borders count="37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 style="thick">
        <color auto="1"/>
      </top>
      <bottom style="dashed">
        <color auto="1"/>
      </bottom>
      <diagonal/>
    </border>
    <border>
      <left/>
      <right style="medium">
        <color indexed="64"/>
      </right>
      <top style="thick">
        <color auto="1"/>
      </top>
      <bottom style="dash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auto="1"/>
      </top>
      <bottom style="medium">
        <color indexed="64"/>
      </bottom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 style="medium">
        <color indexed="64"/>
      </right>
      <top style="dashed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ck">
        <color indexed="64"/>
      </left>
      <right/>
      <top/>
      <bottom style="dashed">
        <color indexed="64"/>
      </bottom>
      <diagonal/>
    </border>
    <border>
      <left/>
      <right style="thick">
        <color indexed="64"/>
      </right>
      <top/>
      <bottom style="dashed">
        <color indexed="64"/>
      </bottom>
      <diagonal/>
    </border>
    <border>
      <left style="thick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thick">
        <color indexed="64"/>
      </right>
      <top style="dashed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ck">
        <color indexed="64"/>
      </right>
      <top style="medium">
        <color indexed="64"/>
      </top>
      <bottom style="dashed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indexed="64"/>
      </left>
      <right/>
      <top style="dashed">
        <color indexed="64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thick">
        <color auto="1"/>
      </bottom>
      <diagonal/>
    </border>
    <border>
      <left/>
      <right style="thick">
        <color indexed="64"/>
      </right>
      <top style="dashed">
        <color indexed="64"/>
      </top>
      <bottom style="thick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right"/>
    </xf>
    <xf numFmtId="0" fontId="0" fillId="5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4" borderId="12" xfId="0" applyFont="1" applyFill="1" applyBorder="1" applyAlignment="1">
      <alignment horizontal="right"/>
    </xf>
    <xf numFmtId="0" fontId="0" fillId="5" borderId="13" xfId="0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1" fillId="6" borderId="16" xfId="0" applyFont="1" applyFill="1" applyBorder="1" applyAlignment="1">
      <alignment horizontal="right"/>
    </xf>
    <xf numFmtId="10" fontId="0" fillId="4" borderId="17" xfId="0" applyNumberFormat="1" applyFill="1" applyBorder="1"/>
    <xf numFmtId="0" fontId="1" fillId="6" borderId="18" xfId="0" applyFont="1" applyFill="1" applyBorder="1" applyAlignment="1">
      <alignment horizontal="right"/>
    </xf>
    <xf numFmtId="0" fontId="1" fillId="6" borderId="19" xfId="0" applyFont="1" applyFill="1" applyBorder="1" applyAlignment="1">
      <alignment horizontal="right"/>
    </xf>
    <xf numFmtId="164" fontId="0" fillId="4" borderId="20" xfId="0" applyNumberFormat="1" applyFill="1" applyBorder="1"/>
    <xf numFmtId="0" fontId="4" fillId="7" borderId="21" xfId="0" applyFont="1" applyFill="1" applyBorder="1" applyAlignment="1">
      <alignment horizontal="center"/>
    </xf>
    <xf numFmtId="0" fontId="4" fillId="7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horizontal="right"/>
    </xf>
    <xf numFmtId="14" fontId="0" fillId="5" borderId="24" xfId="0" applyNumberFormat="1" applyFill="1" applyBorder="1" applyAlignment="1">
      <alignment horizontal="center"/>
    </xf>
    <xf numFmtId="0" fontId="1" fillId="8" borderId="25" xfId="0" applyFont="1" applyFill="1" applyBorder="1" applyAlignment="1">
      <alignment horizontal="right"/>
    </xf>
    <xf numFmtId="0" fontId="0" fillId="5" borderId="26" xfId="0" applyFill="1" applyBorder="1" applyAlignment="1">
      <alignment horizontal="center"/>
    </xf>
    <xf numFmtId="0" fontId="1" fillId="8" borderId="27" xfId="0" applyFont="1" applyFill="1" applyBorder="1" applyAlignment="1">
      <alignment horizontal="right"/>
    </xf>
    <xf numFmtId="14" fontId="0" fillId="5" borderId="28" xfId="0" applyNumberFormat="1" applyFill="1" applyBorder="1" applyAlignment="1">
      <alignment horizontal="center"/>
    </xf>
    <xf numFmtId="0" fontId="1" fillId="8" borderId="29" xfId="0" applyFont="1" applyFill="1" applyBorder="1" applyAlignment="1">
      <alignment horizontal="right"/>
    </xf>
    <xf numFmtId="164" fontId="0" fillId="4" borderId="30" xfId="0" applyNumberFormat="1" applyFill="1" applyBorder="1" applyAlignment="1">
      <alignment horizontal="center"/>
    </xf>
    <xf numFmtId="164" fontId="0" fillId="4" borderId="31" xfId="0" applyNumberFormat="1" applyFill="1" applyBorder="1" applyAlignment="1">
      <alignment horizontal="center"/>
    </xf>
    <xf numFmtId="0" fontId="1" fillId="8" borderId="32" xfId="0" applyFont="1" applyFill="1" applyBorder="1" applyAlignment="1">
      <alignment horizontal="right"/>
    </xf>
    <xf numFmtId="10" fontId="0" fillId="4" borderId="33" xfId="0" applyNumberFormat="1" applyFill="1" applyBorder="1" applyAlignment="1">
      <alignment horizontal="center"/>
    </xf>
    <xf numFmtId="0" fontId="5" fillId="7" borderId="34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1" fillId="8" borderId="35" xfId="0" applyFont="1" applyFill="1" applyBorder="1" applyAlignment="1">
      <alignment horizontal="right"/>
    </xf>
    <xf numFmtId="10" fontId="0" fillId="4" borderId="36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Array" Target="richData/rdarray.xml"/><Relationship Id="rId13" Type="http://schemas.openxmlformats.org/officeDocument/2006/relationships/calcChain" Target="calcChain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microsoft.com/office/2017/06/relationships/rdRichValueTypes" Target="richData/rdRichValueTyp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SupportingPropertyBag" Target="richData/rdsupportingpropertybag.xml"/><Relationship Id="rId5" Type="http://schemas.openxmlformats.org/officeDocument/2006/relationships/sheetMetadata" Target="metadata.xml"/><Relationship Id="rId10" Type="http://schemas.microsoft.com/office/2017/06/relationships/rdSupportingPropertyBagStructure" Target="richData/rdsupportingpropertybagstructure.xml"/><Relationship Id="rId4" Type="http://schemas.openxmlformats.org/officeDocument/2006/relationships/sharedStrings" Target="sharedStrings.xml"/><Relationship Id="rId9" Type="http://schemas.microsoft.com/office/2017/06/relationships/richStyles" Target="richData/richStyl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9">
  <a r="1" c="61">
    <v t="i">0</v>
    <v t="i">30</v>
    <v t="i">61</v>
    <v t="i">92</v>
    <v t="i">120</v>
    <v t="i">151</v>
    <v t="i">181</v>
    <v t="i">212</v>
    <v t="i">242</v>
    <v t="i">273</v>
    <v t="i">304</v>
    <v t="i">334</v>
    <v t="i">365</v>
    <v t="i">395</v>
    <v t="i">426</v>
    <v t="i">457</v>
    <v t="i">485</v>
    <v t="i">516</v>
    <v t="i">546</v>
    <v t="i">577</v>
    <v t="i">607</v>
    <v t="i">638</v>
    <v t="i">669</v>
    <v t="i">699</v>
    <v t="i">730</v>
    <v t="i">760</v>
    <v t="i">791</v>
    <v t="i">822</v>
    <v t="i">850</v>
    <v t="i">881</v>
    <v t="i">911</v>
    <v t="i">942</v>
    <v t="i">972</v>
    <v t="i">1003</v>
    <v t="i">1034</v>
    <v t="i">1064</v>
    <v t="i">1095</v>
    <v t="i">1125</v>
    <v t="i">1156</v>
    <v t="i">1187</v>
    <v t="i">1216</v>
    <v t="i">1247</v>
    <v t="i">1277</v>
    <v t="i">1308</v>
    <v t="i">1338</v>
    <v t="i">1369</v>
    <v t="i">1400</v>
    <v t="i">1430</v>
    <v t="i">1461</v>
    <v t="i">1491</v>
    <v t="i">1522</v>
    <v t="i">1553</v>
    <v t="i">1581</v>
    <v t="i">1612</v>
    <v t="i">1642</v>
    <v t="i">1673</v>
    <v t="i">1703</v>
    <v t="i">1734</v>
    <v t="i">1765</v>
    <v t="i">1795</v>
    <v t="i">1826</v>
  </a>
  <a r="1" c="61">
    <v>189.19810000000001</v>
    <v>235.221</v>
    <v>264.50740000000002</v>
    <v>225.1644</v>
    <v>222.64109999999999</v>
    <v>236.4776</v>
    <v>208.40459999999999</v>
    <v>226.56440000000001</v>
    <v>229.06440000000001</v>
    <v>245.23750000000001</v>
    <v>258.4907</v>
    <v>371.32960000000003</v>
    <v>381.5829</v>
    <v>352.25650000000002</v>
    <v>312.23689999999999</v>
    <v>290.1404</v>
    <v>359.19639999999998</v>
    <v>290.25040000000001</v>
    <v>252.7508</v>
    <v>224.47110000000001</v>
    <v>297.14699999999999</v>
    <v>275.61</v>
    <v>265.25</v>
    <v>227.54</v>
    <v>194.7</v>
    <v>123.18</v>
    <v>173.22</v>
    <v>205.71</v>
    <v>207.46</v>
    <v>164.31</v>
    <v>203.93</v>
    <v>261.77</v>
    <v>267.43</v>
    <v>258.08</v>
    <v>250.22</v>
    <v>200.84</v>
    <v>240.08</v>
    <v>248.48</v>
    <v>187.29</v>
    <v>201.88</v>
    <v>175.79</v>
    <v>183.28</v>
    <v>178.08</v>
    <v>197.88</v>
    <v>232.07</v>
    <v>214.11</v>
    <v>261.63</v>
    <v>249.85</v>
    <v>345.16</v>
    <v>403.84</v>
    <v>404.6</v>
    <v>292.98</v>
    <v>259.16000000000003</v>
    <v>282.16000000000003</v>
    <v>346.46</v>
    <v>317.66000000000003</v>
    <v>308.27</v>
    <v>333.87</v>
    <v>444.72</v>
    <v>456.56</v>
    <v>430.6</v>
  </a>
  <a r="1" c="61">
    <v>214.07</v>
    <v>222.42</v>
    <v>231.96</v>
    <v>232.38</v>
    <v>235.77</v>
    <v>252.18</v>
    <v>249.68</v>
    <v>270.89999999999998</v>
    <v>284.91000000000003</v>
    <v>301.88</v>
    <v>281.92</v>
    <v>331.62</v>
    <v>330.59</v>
    <v>336.32</v>
    <v>310.98</v>
    <v>298.79000000000002</v>
    <v>308.31</v>
    <v>277.52</v>
    <v>271.87</v>
    <v>256.83</v>
    <v>280.74</v>
    <v>261.47000000000003</v>
    <v>232.9</v>
    <v>232.13</v>
    <v>255.14</v>
    <v>239.82</v>
    <v>247.81</v>
    <v>249.42</v>
    <v>288.3</v>
    <v>307.26</v>
    <v>328.39</v>
    <v>340.54</v>
    <v>335.92</v>
    <v>327.76</v>
    <v>315.75</v>
    <v>338.11</v>
    <v>378.91</v>
    <v>376.04</v>
    <v>397.58</v>
    <v>413.64</v>
    <v>420.72</v>
    <v>389.33</v>
    <v>415.13</v>
    <v>446.95</v>
    <v>418.35</v>
    <v>417.14</v>
    <v>430.3</v>
    <v>406.35</v>
    <v>423.46</v>
    <v>421.5</v>
    <v>415.06</v>
    <v>396.99</v>
    <v>375.39</v>
    <v>395.26</v>
    <v>460.36</v>
    <v>497.41</v>
    <v>533.5</v>
    <v>506.69</v>
    <v>517.95000000000005</v>
    <v>517.80999999999995</v>
    <v>511.14</v>
  </a>
  <a r="1" c="145">
    <v t="i">0</v>
    <v t="i">30</v>
    <v t="i">61</v>
    <v t="i">92</v>
    <v t="i">120</v>
    <v t="i">151</v>
    <v t="i">181</v>
    <v t="i">212</v>
    <v t="i">242</v>
    <v t="i">273</v>
    <v t="i">304</v>
    <v t="i">334</v>
    <v t="i">365</v>
    <v t="i">395</v>
    <v t="i">426</v>
    <v t="i">457</v>
    <v t="i">485</v>
    <v t="i">516</v>
    <v t="i">546</v>
    <v t="i">577</v>
    <v t="i">607</v>
    <v t="i">638</v>
    <v t="i">669</v>
    <v t="i">699</v>
    <v t="i">730</v>
    <v t="i">760</v>
    <v t="i">791</v>
    <v t="i">822</v>
    <v t="i">851</v>
    <v t="i">882</v>
    <v t="i">912</v>
    <v t="i">943</v>
    <v t="i">973</v>
    <v t="i">1004</v>
    <v t="i">1035</v>
    <v t="i">1065</v>
    <v t="i">1096</v>
    <v t="i">1126</v>
    <v t="i">1157</v>
    <v t="i">1188</v>
    <v t="i">1216</v>
    <v t="i">1247</v>
    <v t="i">1277</v>
    <v t="i">1308</v>
    <v t="i">1338</v>
    <v t="i">1369</v>
    <v t="i">1400</v>
    <v t="i">1430</v>
    <v t="i">1461</v>
    <v t="i">1491</v>
    <v t="i">1522</v>
    <v t="i">1553</v>
    <v t="i">1581</v>
    <v t="i">1612</v>
    <v t="i">1642</v>
    <v t="i">1673</v>
    <v t="i">1703</v>
    <v t="i">1734</v>
    <v t="i">1765</v>
    <v t="i">1795</v>
    <v t="i">1826</v>
    <v t="i">1856</v>
    <v t="i">1887</v>
    <v t="i">1918</v>
    <v t="i">1946</v>
    <v t="i">1977</v>
    <v t="i">2007</v>
    <v t="i">2038</v>
    <v t="i">2068</v>
    <v t="i">2099</v>
    <v t="i">2130</v>
    <v t="i">2160</v>
    <v t="i">2191</v>
    <v t="i">2221</v>
    <v t="i">2252</v>
    <v t="i">2283</v>
    <v t="i">2312</v>
    <v t="i">2343</v>
    <v t="i">2373</v>
    <v t="i">2404</v>
    <v t="i">2434</v>
    <v t="i">2465</v>
    <v t="i">2496</v>
    <v t="i">2526</v>
    <v t="i">2557</v>
    <v t="i">2587</v>
    <v t="i">2618</v>
    <v t="i">2649</v>
    <v t="i">2677</v>
    <v t="i">2708</v>
    <v t="i">2738</v>
    <v t="i">2769</v>
    <v t="i">2799</v>
    <v t="i">2830</v>
    <v t="i">2861</v>
    <v t="i">2891</v>
    <v t="i">2922</v>
    <v t="i">2952</v>
    <v t="i">2983</v>
    <v t="i">3014</v>
    <v t="i">3042</v>
    <v t="i">3073</v>
    <v t="i">3103</v>
    <v t="i">3134</v>
    <v t="i">3164</v>
    <v t="i">3195</v>
    <v t="i">3226</v>
    <v t="i">3256</v>
    <v t="i">3287</v>
    <v t="i">3317</v>
    <v t="i">3348</v>
    <v t="i">3379</v>
    <v t="i">3407</v>
    <v t="i">3438</v>
    <v t="i">3468</v>
    <v t="i">3499</v>
    <v t="i">3529</v>
    <v t="i">3560</v>
    <v t="i">3591</v>
    <v t="i">3621</v>
    <v t="i">3652</v>
    <v t="i">3682</v>
    <v t="i">3713</v>
    <v t="i">3744</v>
    <v t="i">3773</v>
    <v t="i">3804</v>
    <v t="i">3834</v>
    <v t="i">3865</v>
    <v t="i">3895</v>
    <v t="i">3926</v>
    <v t="i">3957</v>
    <v t="i">3987</v>
    <v t="i">4018</v>
    <v t="i">4048</v>
    <v t="i">4079</v>
    <v t="i">4110</v>
    <v t="i">4138</v>
    <v t="i">4169</v>
    <v t="i">4199</v>
    <v t="i">4230</v>
    <v t="i">4260</v>
    <v t="i">4291</v>
    <v t="i">4322</v>
    <v t="i">4352</v>
    <v t="i">4383</v>
  </a>
  <a r="1" c="145">
    <v>165.7</v>
    <v>169.15</v>
    <v>163.18</v>
    <v>170.63</v>
    <v>171.35</v>
    <v>172.59</v>
    <v>176.55</v>
    <v>179.43</v>
    <v>176.96</v>
    <v>183.99</v>
    <v>180.59</v>
    <v>184.93</v>
    <v>190.03</v>
    <v>188.4</v>
    <v>182.99</v>
    <v>193.2</v>
    <v>189.2</v>
    <v>191.1</v>
    <v>193.49</v>
    <v>188.84</v>
    <v>192.95</v>
    <v>181.11</v>
    <v>175.71</v>
    <v>190.56</v>
    <v>191.37</v>
    <v>186.93</v>
    <v>177.75</v>
    <v>177.38</v>
    <v>188.56</v>
    <v>189.22</v>
    <v>192.54</v>
    <v>192.2</v>
    <v>199.28</v>
    <v>199.52</v>
    <v>198.69</v>
    <v>195.13</v>
    <v>202.4</v>
    <v>205.31</v>
    <v>208.97</v>
    <v>217.07</v>
    <v>216.35</v>
    <v>218.6</v>
    <v>221.67</v>
    <v>222.06</v>
    <v>226.64</v>
    <v>227.3</v>
    <v>230.76</v>
    <v>236.13</v>
    <v>243.35</v>
    <v>245.29</v>
    <v>258.99</v>
    <v>249.34</v>
    <v>242.08</v>
    <v>242.92</v>
    <v>248.79</v>
    <v>249.51</v>
    <v>258.39999999999998</v>
    <v>266.72000000000003</v>
    <v>267.05</v>
    <v>248.79</v>
    <v>253.48</v>
    <v>229.81</v>
    <v>248.01</v>
    <v>256.07</v>
    <v>259.54000000000002</v>
    <v>270.01</v>
    <v>252.87</v>
    <v>269.14999999999998</v>
    <v>273.08</v>
    <v>268.60000000000002</v>
    <v>272.60000000000002</v>
    <v>278.55</v>
    <v>288.64999999999998</v>
    <v>295.8</v>
    <v>295.69</v>
    <v>271.74</v>
    <v>236.82</v>
    <v>267.10000000000002</v>
    <v>279.75</v>
    <v>283.43</v>
    <v>300.10000000000002</v>
    <v>321.02</v>
    <v>307.64999999999998</v>
    <v>299.82</v>
    <v>332.64</v>
    <v>343.69</v>
    <v>340.18</v>
    <v>349.59</v>
    <v>364.3</v>
    <v>383.57</v>
    <v>386.13</v>
    <v>393.52</v>
    <v>403.15</v>
    <v>415.05</v>
    <v>394.4</v>
    <v>422.16</v>
    <v>419.06</v>
    <v>436.57</v>
    <v>413.69</v>
    <v>401.36</v>
    <v>415.17</v>
    <v>378.7</v>
    <v>379.68</v>
    <v>346.88</v>
    <v>378.79</v>
    <v>363.15</v>
    <v>328.3</v>
    <v>354.95</v>
    <v>374.49</v>
    <v>351.34</v>
    <v>373.44</v>
    <v>364.11</v>
    <v>376.07</v>
    <v>382.05</v>
    <v>383.89</v>
    <v>407.28</v>
    <v>420.68</v>
    <v>413.83</v>
    <v>392.7</v>
    <v>384.17</v>
    <v>419.4</v>
    <v>436.8</v>
    <v>443.82</v>
    <v>466.93</v>
    <v>480.7</v>
    <v>461.43</v>
    <v>484.62</v>
    <v>500.13</v>
    <v>505.93</v>
    <v>518.04</v>
    <v>527.66999999999996</v>
    <v>522.66999999999996</v>
    <v>553.45000000000005</v>
    <v>538.80999999999995</v>
    <v>553.33000000000004</v>
    <v>546.33000000000004</v>
    <v>513.91</v>
    <v>509.74</v>
    <v>541.76</v>
    <v>568.03</v>
    <v>581.02</v>
    <v>593.08000000000004</v>
    <v>612.38</v>
    <v>627.04</v>
    <v>628.22</v>
  </a>
  <a r="1" c="37">
    <v t="i">0</v>
    <v t="i">30</v>
    <v t="i">61</v>
    <v t="i">92</v>
    <v t="i">120</v>
    <v t="i">151</v>
    <v t="i">181</v>
    <v t="i">212</v>
    <v t="i">242</v>
    <v t="i">273</v>
    <v t="i">304</v>
    <v t="i">334</v>
    <v t="i">365</v>
    <v t="i">395</v>
    <v t="i">426</v>
    <v t="i">457</v>
    <v t="i">486</v>
    <v t="i">517</v>
    <v t="i">547</v>
    <v t="i">578</v>
    <v t="i">608</v>
    <v t="i">639</v>
    <v t="i">670</v>
    <v t="i">700</v>
    <v t="i">731</v>
    <v t="i">761</v>
    <v t="i">792</v>
    <v t="i">823</v>
    <v t="i">851</v>
    <v t="i">882</v>
    <v t="i">912</v>
    <v t="i">943</v>
    <v t="i">973</v>
    <v t="i">1004</v>
    <v t="i">1035</v>
    <v t="i">1065</v>
    <v t="i">1096</v>
  </a>
  <a r="1" c="37">
    <v>16.922999999999998</v>
    <v>14.614000000000001</v>
    <v>19.536999999999999</v>
    <v>23.216000000000001</v>
    <v>27.777000000000001</v>
    <v>27.748999999999999</v>
    <v>37.834000000000003</v>
    <v>42.302</v>
    <v>46.728999999999999</v>
    <v>49.354999999999997</v>
    <v>43.499000000000002</v>
    <v>40.78</v>
    <v>46.77</v>
    <v>49.521999999999998</v>
    <v>61.527000000000001</v>
    <v>79.111999999999995</v>
    <v>90.355999999999995</v>
    <v>86.402000000000001</v>
    <v>109.633</v>
    <v>123.54</v>
    <v>117.02</v>
    <v>119.37</v>
    <v>121.44</v>
    <v>132.76</v>
    <v>138.25</v>
    <v>134.29</v>
    <v>120.07</v>
    <v>124.92</v>
    <v>108.38</v>
    <v>108.92</v>
    <v>135.13</v>
    <v>157.99</v>
    <v>177.87</v>
    <v>174.18</v>
    <v>186.58</v>
    <v>202.49</v>
    <v>193.8</v>
  </a>
  <a r="1" c="97">
    <v t="i">0</v>
    <v t="i">30</v>
    <v t="i">61</v>
    <v t="i">92</v>
    <v t="i">120</v>
    <v t="i">151</v>
    <v t="i">181</v>
    <v t="i">212</v>
    <v t="i">242</v>
    <v t="i">273</v>
    <v t="i">304</v>
    <v t="i">334</v>
    <v t="i">365</v>
    <v t="i">395</v>
    <v t="i">426</v>
    <v t="i">457</v>
    <v t="i">485</v>
    <v t="i">516</v>
    <v t="i">546</v>
    <v t="i">577</v>
    <v t="i">607</v>
    <v t="i">638</v>
    <v t="i">669</v>
    <v t="i">699</v>
    <v t="i">730</v>
    <v t="i">760</v>
    <v t="i">791</v>
    <v t="i">822</v>
    <v t="i">851</v>
    <v t="i">882</v>
    <v t="i">912</v>
    <v t="i">943</v>
    <v t="i">973</v>
    <v t="i">1004</v>
    <v t="i">1035</v>
    <v t="i">1065</v>
    <v t="i">1096</v>
    <v t="i">1126</v>
    <v t="i">1157</v>
    <v t="i">1188</v>
    <v t="i">1216</v>
    <v t="i">1247</v>
    <v t="i">1277</v>
    <v t="i">1308</v>
    <v t="i">1338</v>
    <v t="i">1369</v>
    <v t="i">1400</v>
    <v t="i">1430</v>
    <v t="i">1461</v>
    <v t="i">1491</v>
    <v t="i">1522</v>
    <v t="i">1553</v>
    <v t="i">1581</v>
    <v t="i">1612</v>
    <v t="i">1642</v>
    <v t="i">1673</v>
    <v t="i">1703</v>
    <v t="i">1734</v>
    <v t="i">1765</v>
    <v t="i">1795</v>
    <v t="i">1826</v>
    <v t="i">1856</v>
    <v t="i">1887</v>
    <v t="i">1918</v>
    <v t="i">1946</v>
    <v t="i">1977</v>
    <v t="i">2007</v>
    <v t="i">2038</v>
    <v t="i">2068</v>
    <v t="i">2099</v>
    <v t="i">2130</v>
    <v t="i">2160</v>
    <v t="i">2191</v>
    <v t="i">2221</v>
    <v t="i">2252</v>
    <v t="i">2283</v>
    <v t="i">2312</v>
    <v t="i">2343</v>
    <v t="i">2373</v>
    <v t="i">2404</v>
    <v t="i">2434</v>
    <v t="i">2465</v>
    <v t="i">2496</v>
    <v t="i">2526</v>
    <v t="i">2557</v>
    <v t="i">2587</v>
    <v t="i">2618</v>
    <v t="i">2649</v>
    <v t="i">2677</v>
    <v t="i">2708</v>
    <v t="i">2738</v>
    <v t="i">2769</v>
    <v t="i">2799</v>
    <v t="i">2830</v>
    <v t="i">2861</v>
    <v t="i">2891</v>
    <v t="i">2922</v>
  </a>
  <a r="1" c="97">
    <v>136.34</v>
    <v>137.25</v>
    <v>144.43</v>
    <v>139</v>
    <v>135.72</v>
    <v>136.33000000000001</v>
    <v>140.04</v>
    <v>140.43</v>
    <v>145.09</v>
    <v>150.07</v>
    <v>149.65</v>
    <v>138.56</v>
    <v>141.35</v>
    <v>127.63</v>
    <v>138.53</v>
    <v>143.46</v>
    <v>144.71</v>
    <v>150.38999999999999</v>
    <v>140.69</v>
    <v>150.09</v>
    <v>152.21</v>
    <v>149.04</v>
    <v>151</v>
    <v>154.18</v>
    <v>160.02000000000001</v>
    <v>163.62</v>
    <v>163.52000000000001</v>
    <v>150.44</v>
    <v>128.91</v>
    <v>145.84</v>
    <v>153.71</v>
    <v>156.53</v>
    <v>165.52</v>
    <v>177.28</v>
    <v>170.31</v>
    <v>166.99</v>
    <v>186.7</v>
    <v>194.64</v>
    <v>193.99</v>
    <v>200.08</v>
    <v>206.69</v>
    <v>217.1</v>
    <v>218.09</v>
    <v>222.82</v>
    <v>226.69</v>
    <v>233.17</v>
    <v>222.06</v>
    <v>236.91</v>
    <v>233.45</v>
    <v>241.44</v>
    <v>226.81</v>
    <v>221.17</v>
    <v>227.67</v>
    <v>206.88</v>
    <v>206.36</v>
    <v>188.62</v>
    <v>206.25</v>
    <v>198.56</v>
    <v>179.47</v>
    <v>194.03</v>
    <v>204.06</v>
    <v>191.19</v>
    <v>204.43</v>
    <v>199.52</v>
    <v>204.1</v>
    <v>206.3</v>
    <v>207.18</v>
    <v>220.28</v>
    <v>228.35</v>
    <v>223.94</v>
    <v>212.41</v>
    <v>206.79</v>
    <v>226.26</v>
    <v>237.22</v>
    <v>239.87</v>
    <v>252.58</v>
    <v>259.89999999999998</v>
    <v>248.61</v>
    <v>260.44</v>
    <v>267.51</v>
    <v>272.57</v>
    <v>278.38</v>
    <v>283.16000000000003</v>
    <v>281.02999999999997</v>
    <v>299.86</v>
    <v>289.81</v>
    <v>298.60000000000002</v>
    <v>292.95999999999998</v>
    <v>274.83999999999997</v>
    <v>272.82</v>
    <v>289.88</v>
    <v>303.93</v>
    <v>310.89</v>
    <v>318.2</v>
    <v>328.17</v>
    <v>335.42</v>
    <v>335.86</v>
  </a>
</arrayData>
</file>

<file path=xl/richData/rdrichvalue.xml><?xml version="1.0" encoding="utf-8"?>
<rvData xmlns="http://schemas.microsoft.com/office/spreadsheetml/2017/richdata" count="548">
  <rv s="0">
    <fb>44136</fb>
    <v>0</v>
  </rv>
  <rv s="0">
    <fb>189.19810000000001</fb>
    <v>1</v>
  </rv>
  <rv s="0">
    <fb>44866</fb>
    <v>0</v>
  </rv>
  <rv s="0">
    <fb>16.922999999999998</fb>
    <v>1</v>
  </rv>
  <rv s="0">
    <fb>41579</fb>
    <v>0</v>
  </rv>
  <rv s="0">
    <fb>165.7</fb>
    <v>1</v>
  </rv>
  <rv s="0">
    <fb>43040</fb>
    <v>0</v>
  </rv>
  <rv s="0">
    <fb>136.34</fb>
    <v>1</v>
  </rv>
  <rv s="0">
    <fb>214.07</fb>
    <v>1</v>
  </rv>
  <rv s="0">
    <fb>44166</fb>
    <v>0</v>
  </rv>
  <rv s="0">
    <fb>235.221</fb>
    <v>1</v>
  </rv>
  <rv s="0">
    <fb>44896</fb>
    <v>0</v>
  </rv>
  <rv s="0">
    <fb>14.614000000000001</fb>
    <v>1</v>
  </rv>
  <rv s="0">
    <fb>41609</fb>
    <v>0</v>
  </rv>
  <rv s="0">
    <fb>169.15</fb>
    <v>1</v>
  </rv>
  <rv s="0">
    <fb>43070</fb>
    <v>0</v>
  </rv>
  <rv s="0">
    <fb>137.25</fb>
    <v>1</v>
  </rv>
  <rv s="0">
    <fb>222.42</fb>
    <v>1</v>
  </rv>
  <rv s="0">
    <fb>44197</fb>
    <v>0</v>
  </rv>
  <rv s="0">
    <fb>264.50740000000002</fb>
    <v>1</v>
  </rv>
  <rv s="0">
    <fb>44927</fb>
    <v>0</v>
  </rv>
  <rv s="0">
    <fb>19.536999999999999</fb>
    <v>1</v>
  </rv>
  <rv s="0">
    <fb>41640</fb>
    <v>0</v>
  </rv>
  <rv s="0">
    <fb>163.18</fb>
    <v>1</v>
  </rv>
  <rv s="0">
    <fb>43101</fb>
    <v>0</v>
  </rv>
  <rv s="0">
    <fb>144.43</fb>
    <v>1</v>
  </rv>
  <rv s="0">
    <fb>231.96</fb>
    <v>1</v>
  </rv>
  <rv s="0">
    <fb>44228</fb>
    <v>0</v>
  </rv>
  <rv s="0">
    <fb>225.1644</fb>
    <v>1</v>
  </rv>
  <rv s="0">
    <fb>44958</fb>
    <v>0</v>
  </rv>
  <rv s="0">
    <fb>23.216000000000001</fb>
    <v>1</v>
  </rv>
  <rv s="0">
    <fb>41671</fb>
    <v>0</v>
  </rv>
  <rv s="0">
    <fb>170.63</fb>
    <v>1</v>
  </rv>
  <rv s="0">
    <fb>43132</fb>
    <v>0</v>
  </rv>
  <rv s="0">
    <fb>139</fb>
    <v>1</v>
  </rv>
  <rv s="0">
    <fb>232.38</fb>
    <v>1</v>
  </rv>
  <rv s="0">
    <fb>44256</fb>
    <v>0</v>
  </rv>
  <rv s="0">
    <fb>222.64109999999999</fb>
    <v>1</v>
  </rv>
  <rv s="0">
    <fb>44986</fb>
    <v>0</v>
  </rv>
  <rv s="0">
    <fb>27.777000000000001</fb>
    <v>1</v>
  </rv>
  <rv s="0">
    <fb>41699</fb>
    <v>0</v>
  </rv>
  <rv s="0">
    <fb>171.35</fb>
    <v>1</v>
  </rv>
  <rv s="0">
    <fb>43160</fb>
    <v>0</v>
  </rv>
  <rv s="0">
    <fb>135.72</fb>
    <v>1</v>
  </rv>
  <rv s="0">
    <fb>235.77</fb>
    <v>1</v>
  </rv>
  <rv s="0">
    <fb>44287</fb>
    <v>0</v>
  </rv>
  <rv s="0">
    <fb>236.4776</fb>
    <v>1</v>
  </rv>
  <rv s="0">
    <fb>45017</fb>
    <v>0</v>
  </rv>
  <rv s="0">
    <fb>27.748999999999999</fb>
    <v>1</v>
  </rv>
  <rv s="0">
    <fb>41730</fb>
    <v>0</v>
  </rv>
  <rv s="0">
    <fb>172.59</fb>
    <v>1</v>
  </rv>
  <rv s="0">
    <fb>43191</fb>
    <v>0</v>
  </rv>
  <rv s="0">
    <fb>136.33000000000001</fb>
    <v>1</v>
  </rv>
  <rv s="0">
    <fb>252.18</fb>
    <v>1</v>
  </rv>
  <rv s="0">
    <fb>430.6</fb>
    <v>1</v>
  </rv>
  <rv s="0">
    <fb>44317</fb>
    <v>0</v>
  </rv>
  <rv s="0">
    <fb>208.40459999999999</fb>
    <v>1</v>
  </rv>
  <rv s="0">
    <fb>193.8</fb>
    <v>1</v>
  </rv>
  <rv s="0">
    <fb>45047</fb>
    <v>0</v>
  </rv>
  <rv s="0">
    <fb>37.834000000000003</fb>
    <v>1</v>
  </rv>
  <rv s="0">
    <fb>628.22</fb>
    <v>1</v>
  </rv>
  <rv s="0">
    <fb>41760</fb>
    <v>0</v>
  </rv>
  <rv s="0">
    <fb>176.55</fb>
    <v>1</v>
  </rv>
  <rv s="0">
    <fb>335.86</fb>
    <v>1</v>
  </rv>
  <rv s="0">
    <fb>43221</fb>
    <v>0</v>
  </rv>
  <rv s="0">
    <fb>140.04</fb>
    <v>1</v>
  </rv>
  <rv s="0">
    <fb>511.14</fb>
    <v>1</v>
  </rv>
  <rv s="0">
    <fb>249.68</fb>
    <v>1</v>
  </rv>
  <rv s="0">
    <fb>44348</fb>
    <v>0</v>
  </rv>
  <rv s="0">
    <fb>226.56440000000001</fb>
    <v>1</v>
  </rv>
  <rv s="0">
    <fb>45078</fb>
    <v>0</v>
  </rv>
  <rv s="0">
    <fb>42.302</fb>
    <v>1</v>
  </rv>
  <rv s="0">
    <fb>41791</fb>
    <v>0</v>
  </rv>
  <rv s="0">
    <fb>179.43</fb>
    <v>1</v>
  </rv>
  <rv s="0">
    <fb>43252</fb>
    <v>0</v>
  </rv>
  <rv s="0">
    <fb>140.43</fb>
    <v>1</v>
  </rv>
  <rv s="0">
    <fb>270.89999999999998</fb>
    <v>1</v>
  </rv>
  <rv s="0">
    <fb>44378</fb>
    <v>0</v>
  </rv>
  <rv s="0">
    <fb>229.06440000000001</fb>
    <v>1</v>
  </rv>
  <rv s="0">
    <fb>45108</fb>
    <v>0</v>
  </rv>
  <rv s="0">
    <fb>46.728999999999999</fb>
    <v>1</v>
  </rv>
  <rv s="0">
    <fb>41821</fb>
    <v>0</v>
  </rv>
  <rv s="0">
    <fb>176.96</fb>
    <v>1</v>
  </rv>
  <rv s="0">
    <fb>43282</fb>
    <v>0</v>
  </rv>
  <rv s="0">
    <fb>145.09</fb>
    <v>1</v>
  </rv>
  <rv s="0">
    <fb>284.91000000000003</fb>
    <v>1</v>
  </rv>
  <rv s="0">
    <fb>44409</fb>
    <v>0</v>
  </rv>
  <rv s="0">
    <fb>245.23750000000001</fb>
    <v>1</v>
  </rv>
  <rv s="0">
    <fb>45139</fb>
    <v>0</v>
  </rv>
  <rv s="0">
    <fb>49.354999999999997</fb>
    <v>1</v>
  </rv>
  <rv s="0">
    <fb>41852</fb>
    <v>0</v>
  </rv>
  <rv s="0">
    <fb>183.99</fb>
    <v>1</v>
  </rv>
  <rv s="0">
    <fb>43313</fb>
    <v>0</v>
  </rv>
  <rv s="0">
    <fb>150.07</fb>
    <v>1</v>
  </rv>
  <rv s="0">
    <fb>301.88</fb>
    <v>1</v>
  </rv>
  <rv s="0">
    <fb>44440</fb>
    <v>0</v>
  </rv>
  <rv s="0">
    <fb>258.4907</fb>
    <v>1</v>
  </rv>
  <rv s="0">
    <fb>45170</fb>
    <v>0</v>
  </rv>
  <rv s="0">
    <fb>43.499000000000002</fb>
    <v>1</v>
  </rv>
  <rv s="0">
    <fb>41883</fb>
    <v>0</v>
  </rv>
  <rv s="0">
    <fb>180.59</fb>
    <v>1</v>
  </rv>
  <rv s="0">
    <fb>43344</fb>
    <v>0</v>
  </rv>
  <rv s="0">
    <fb>149.65</fb>
    <v>1</v>
  </rv>
  <rv s="0">
    <fb>281.92</fb>
    <v>1</v>
  </rv>
  <rv s="0">
    <fb>44470</fb>
    <v>0</v>
  </rv>
  <rv s="0">
    <fb>371.32960000000003</fb>
    <v>1</v>
  </rv>
  <rv s="0">
    <fb>45200</fb>
    <v>0</v>
  </rv>
  <rv s="0">
    <fb>40.78</fb>
    <v>1</v>
  </rv>
  <rv s="0">
    <fb>41913</fb>
    <v>0</v>
  </rv>
  <rv s="0">
    <fb>184.93</fb>
    <v>1</v>
  </rv>
  <rv s="0">
    <fb>43374</fb>
    <v>0</v>
  </rv>
  <rv s="0">
    <fb>138.56</fb>
    <v>1</v>
  </rv>
  <rv s="0">
    <fb>331.62</fb>
    <v>1</v>
  </rv>
  <rv s="0">
    <fb>44501</fb>
    <v>0</v>
  </rv>
  <rv s="0">
    <fb>381.5829</fb>
    <v>1</v>
  </rv>
  <rv s="0">
    <fb>45231</fb>
    <v>0</v>
  </rv>
  <rv s="0">
    <fb>46.77</fb>
    <v>1</v>
  </rv>
  <rv s="0">
    <fb>41944</fb>
    <v>0</v>
  </rv>
  <rv s="0">
    <fb>190.03</fb>
    <v>1</v>
  </rv>
  <rv s="0">
    <fb>43405</fb>
    <v>0</v>
  </rv>
  <rv s="0">
    <fb>141.35</fb>
    <v>1</v>
  </rv>
  <rv s="0">
    <fb>330.59</fb>
    <v>1</v>
  </rv>
  <rv s="0">
    <fb>44531</fb>
    <v>0</v>
  </rv>
  <rv s="0">
    <fb>352.25650000000002</fb>
    <v>1</v>
  </rv>
  <rv s="0">
    <fb>45261</fb>
    <v>0</v>
  </rv>
  <rv s="0">
    <fb>49.521999999999998</fb>
    <v>1</v>
  </rv>
  <rv s="0">
    <fb>41974</fb>
    <v>0</v>
  </rv>
  <rv s="0">
    <fb>188.4</fb>
    <v>1</v>
  </rv>
  <rv s="0">
    <fb>43435</fb>
    <v>0</v>
  </rv>
  <rv s="0">
    <fb>127.63</fb>
    <v>1</v>
  </rv>
  <rv s="0">
    <fb>336.32</fb>
    <v>1</v>
  </rv>
  <rv s="0">
    <fb>44562</fb>
    <v>0</v>
  </rv>
  <rv s="0">
    <fb>312.23689999999999</fb>
    <v>1</v>
  </rv>
  <rv s="0">
    <fb>45292</fb>
    <v>0</v>
  </rv>
  <rv s="0">
    <fb>61.527000000000001</fb>
    <v>1</v>
  </rv>
  <rv s="0">
    <fb>42005</fb>
    <v>0</v>
  </rv>
  <rv s="0">
    <fb>182.99</fb>
    <v>1</v>
  </rv>
  <rv s="0">
    <fb>43466</fb>
    <v>0</v>
  </rv>
  <rv s="0">
    <fb>138.53</fb>
    <v>1</v>
  </rv>
  <rv s="0">
    <fb>310.98</fb>
    <v>1</v>
  </rv>
  <rv s="0">
    <fb>44593</fb>
    <v>0</v>
  </rv>
  <rv s="0">
    <fb>290.1404</fb>
    <v>1</v>
  </rv>
  <rv s="0">
    <fb>45323</fb>
    <v>0</v>
  </rv>
  <rv s="0">
    <fb>79.111999999999995</fb>
    <v>1</v>
  </rv>
  <rv s="0">
    <fb>42036</fb>
    <v>0</v>
  </rv>
  <rv s="0">
    <fb>193.2</fb>
    <v>1</v>
  </rv>
  <rv s="0">
    <fb>43497</fb>
    <v>0</v>
  </rv>
  <rv s="0">
    <fb>143.46</fb>
    <v>1</v>
  </rv>
  <rv s="0">
    <fb>298.79000000000002</fb>
    <v>1</v>
  </rv>
  <rv s="0">
    <fb>44621</fb>
    <v>0</v>
  </rv>
  <rv s="0">
    <fb>359.19639999999998</fb>
    <v>1</v>
  </rv>
  <rv s="0">
    <fb>45352</fb>
    <v>0</v>
  </rv>
  <rv s="0">
    <fb>90.355999999999995</fb>
    <v>1</v>
  </rv>
  <rv s="0">
    <fb>42064</fb>
    <v>0</v>
  </rv>
  <rv s="0">
    <fb>189.2</fb>
    <v>1</v>
  </rv>
  <rv s="0">
    <fb>43525</fb>
    <v>0</v>
  </rv>
  <rv s="0">
    <fb>144.71</fb>
    <v>1</v>
  </rv>
  <rv s="0">
    <fb>308.31</fb>
    <v>1</v>
  </rv>
  <rv s="0">
    <fb>44652</fb>
    <v>0</v>
  </rv>
  <rv s="0">
    <fb>290.25040000000001</fb>
    <v>1</v>
  </rv>
  <rv s="0">
    <fb>45383</fb>
    <v>0</v>
  </rv>
  <rv s="0">
    <fb>86.402000000000001</fb>
    <v>1</v>
  </rv>
  <rv s="0">
    <fb>42095</fb>
    <v>0</v>
  </rv>
  <rv s="0">
    <fb>191.1</fb>
    <v>1</v>
  </rv>
  <rv s="0">
    <fb>43556</fb>
    <v>0</v>
  </rv>
  <rv s="0">
    <fb>150.38999999999999</fb>
    <v>1</v>
  </rv>
  <rv s="0">
    <fb>277.52</fb>
    <v>1</v>
  </rv>
  <rv s="0">
    <fb>44682</fb>
    <v>0</v>
  </rv>
  <rv s="0">
    <fb>252.7508</fb>
    <v>1</v>
  </rv>
  <rv s="0">
    <fb>45413</fb>
    <v>0</v>
  </rv>
  <rv s="0">
    <fb>109.633</fb>
    <v>1</v>
  </rv>
  <rv s="0">
    <fb>42125</fb>
    <v>0</v>
  </rv>
  <rv s="0">
    <fb>193.49</fb>
    <v>1</v>
  </rv>
  <rv s="0">
    <fb>43586</fb>
    <v>0</v>
  </rv>
  <rv s="0">
    <fb>140.69</fb>
    <v>1</v>
  </rv>
  <rv s="0">
    <fb>271.87</fb>
    <v>1</v>
  </rv>
  <rv s="0">
    <fb>44713</fb>
    <v>0</v>
  </rv>
  <rv s="0">
    <fb>224.47110000000001</fb>
    <v>1</v>
  </rv>
  <rv s="0">
    <fb>45444</fb>
    <v>0</v>
  </rv>
  <rv s="0">
    <fb>123.54</fb>
    <v>1</v>
  </rv>
  <rv s="0">
    <fb>42156</fb>
    <v>0</v>
  </rv>
  <rv s="0">
    <fb>188.84</fb>
    <v>1</v>
  </rv>
  <rv s="0">
    <fb>43617</fb>
    <v>0</v>
  </rv>
  <rv s="0">
    <fb>150.09</fb>
    <v>1</v>
  </rv>
  <rv s="0">
    <fb>256.83</fb>
    <v>1</v>
  </rv>
  <rv s="0">
    <fb>44743</fb>
    <v>0</v>
  </rv>
  <rv s="0">
    <fb>297.14699999999999</fb>
    <v>1</v>
  </rv>
  <rv s="0">
    <fb>45474</fb>
    <v>0</v>
  </rv>
  <rv s="0">
    <fb>117.02</fb>
    <v>1</v>
  </rv>
  <rv s="0">
    <fb>42186</fb>
    <v>0</v>
  </rv>
  <rv s="0">
    <fb>192.95</fb>
    <v>1</v>
  </rv>
  <rv s="0">
    <fb>43647</fb>
    <v>0</v>
  </rv>
  <rv s="0">
    <fb>152.21</fb>
    <v>1</v>
  </rv>
  <rv s="0">
    <fb>280.74</fb>
    <v>1</v>
  </rv>
  <rv s="0">
    <fb>44774</fb>
    <v>0</v>
  </rv>
  <rv s="0">
    <fb>275.61</fb>
    <v>1</v>
  </rv>
  <rv s="0">
    <fb>45505</fb>
    <v>0</v>
  </rv>
  <rv s="0">
    <fb>119.37</fb>
    <v>1</v>
  </rv>
  <rv s="0">
    <fb>42217</fb>
    <v>0</v>
  </rv>
  <rv s="0">
    <fb>181.11</fb>
    <v>1</v>
  </rv>
  <rv s="0">
    <fb>43678</fb>
    <v>0</v>
  </rv>
  <rv s="0">
    <fb>149.04</fb>
    <v>1</v>
  </rv>
  <rv s="0">
    <fb>261.47000000000003</fb>
    <v>1</v>
  </rv>
  <rv s="0">
    <fb>44805</fb>
    <v>0</v>
  </rv>
  <rv s="0">
    <fb>265.25</fb>
    <v>1</v>
  </rv>
  <rv s="0">
    <fb>45536</fb>
    <v>0</v>
  </rv>
  <rv s="0">
    <fb>121.44</fb>
    <v>1</v>
  </rv>
  <rv s="0">
    <fb>42248</fb>
    <v>0</v>
  </rv>
  <rv s="0">
    <fb>175.71</fb>
    <v>1</v>
  </rv>
  <rv s="0">
    <fb>43709</fb>
    <v>0</v>
  </rv>
  <rv s="0">
    <fb>151</fb>
    <v>1</v>
  </rv>
  <rv s="0">
    <fb>232.9</fb>
    <v>1</v>
  </rv>
  <rv s="0">
    <fb>44835</fb>
    <v>0</v>
  </rv>
  <rv s="0">
    <fb>227.54</fb>
    <v>1</v>
  </rv>
  <rv s="0">
    <fb>45566</fb>
    <v>0</v>
  </rv>
  <rv s="0">
    <fb>132.76</fb>
    <v>1</v>
  </rv>
  <rv s="0">
    <fb>42278</fb>
    <v>0</v>
  </rv>
  <rv s="0">
    <fb>190.56</fb>
    <v>1</v>
  </rv>
  <rv s="0">
    <fb>43739</fb>
    <v>0</v>
  </rv>
  <rv s="0">
    <fb>154.18</fb>
    <v>1</v>
  </rv>
  <rv s="0">
    <fb>232.13</fb>
    <v>1</v>
  </rv>
  <rv s="0">
    <fb>194.7</fb>
    <v>1</v>
  </rv>
  <rv s="0">
    <fb>45597</fb>
    <v>0</v>
  </rv>
  <rv s="0">
    <fb>138.25</fb>
    <v>1</v>
  </rv>
  <rv s="0">
    <fb>42309</fb>
    <v>0</v>
  </rv>
  <rv s="0">
    <fb>191.37</fb>
    <v>1</v>
  </rv>
  <rv s="0">
    <fb>43770</fb>
    <v>0</v>
  </rv>
  <rv s="0">
    <fb>160.02000000000001</fb>
    <v>1</v>
  </rv>
  <rv s="0">
    <fb>255.14</fb>
    <v>1</v>
  </rv>
  <rv s="0">
    <fb>123.18</fb>
    <v>1</v>
  </rv>
  <rv s="0">
    <fb>45627</fb>
    <v>0</v>
  </rv>
  <rv s="0">
    <fb>134.29</fb>
    <v>1</v>
  </rv>
  <rv s="0">
    <fb>42339</fb>
    <v>0</v>
  </rv>
  <rv s="0">
    <fb>186.93</fb>
    <v>1</v>
  </rv>
  <rv s="0">
    <fb>43800</fb>
    <v>0</v>
  </rv>
  <rv s="0">
    <fb>163.62</fb>
    <v>1</v>
  </rv>
  <rv s="0">
    <fb>239.82</fb>
    <v>1</v>
  </rv>
  <rv s="0">
    <fb>173.22</fb>
    <v>1</v>
  </rv>
  <rv s="0">
    <fb>45658</fb>
    <v>0</v>
  </rv>
  <rv s="0">
    <fb>120.07</fb>
    <v>1</v>
  </rv>
  <rv s="0">
    <fb>42370</fb>
    <v>0</v>
  </rv>
  <rv s="0">
    <fb>177.75</fb>
    <v>1</v>
  </rv>
  <rv s="0">
    <fb>43831</fb>
    <v>0</v>
  </rv>
  <rv s="0">
    <fb>163.52000000000001</fb>
    <v>1</v>
  </rv>
  <rv s="0">
    <fb>247.81</fb>
    <v>1</v>
  </rv>
  <rv s="0">
    <fb>205.71</fb>
    <v>1</v>
  </rv>
  <rv s="0">
    <fb>45689</fb>
    <v>0</v>
  </rv>
  <rv s="0">
    <fb>124.92</fb>
    <v>1</v>
  </rv>
  <rv s="0">
    <fb>42401</fb>
    <v>0</v>
  </rv>
  <rv s="0">
    <fb>177.38</fb>
    <v>1</v>
  </rv>
  <rv s="0">
    <fb>43862</fb>
    <v>0</v>
  </rv>
  <rv s="0">
    <fb>150.44</fb>
    <v>1</v>
  </rv>
  <rv s="0">
    <fb>249.42</fb>
    <v>1</v>
  </rv>
  <rv s="0">
    <fb>207.46</fb>
    <v>1</v>
  </rv>
  <rv s="0">
    <fb>45717</fb>
    <v>0</v>
  </rv>
  <rv s="0">
    <fb>108.38</fb>
    <v>1</v>
  </rv>
  <rv s="0">
    <fb>42430</fb>
    <v>0</v>
  </rv>
  <rv s="0">
    <fb>188.56</fb>
    <v>1</v>
  </rv>
  <rv s="0">
    <fb>43891</fb>
    <v>0</v>
  </rv>
  <rv s="0">
    <fb>128.91</fb>
    <v>1</v>
  </rv>
  <rv s="0">
    <fb>288.3</fb>
    <v>1</v>
  </rv>
  <rv s="0">
    <fb>164.31</fb>
    <v>1</v>
  </rv>
  <rv s="0">
    <fb>45748</fb>
    <v>0</v>
  </rv>
  <rv s="0">
    <fb>108.92</fb>
    <v>1</v>
  </rv>
  <rv s="0">
    <fb>42461</fb>
    <v>0</v>
  </rv>
  <rv s="0">
    <fb>189.22</fb>
    <v>1</v>
  </rv>
  <rv s="0">
    <fb>43922</fb>
    <v>0</v>
  </rv>
  <rv s="0">
    <fb>145.84</fb>
    <v>1</v>
  </rv>
  <rv s="0">
    <fb>307.26</fb>
    <v>1</v>
  </rv>
  <rv s="0">
    <fb>203.93</fb>
    <v>1</v>
  </rv>
  <rv s="0">
    <fb>45778</fb>
    <v>0</v>
  </rv>
  <rv s="0">
    <fb>135.13</fb>
    <v>1</v>
  </rv>
  <rv s="0">
    <fb>42491</fb>
    <v>0</v>
  </rv>
  <rv s="0">
    <fb>192.54</fb>
    <v>1</v>
  </rv>
  <rv s="0">
    <fb>43952</fb>
    <v>0</v>
  </rv>
  <rv s="0">
    <fb>153.71</fb>
    <v>1</v>
  </rv>
  <rv s="0">
    <fb>328.39</fb>
    <v>1</v>
  </rv>
  <rv s="0">
    <fb>261.77</fb>
    <v>1</v>
  </rv>
  <rv s="0">
    <fb>45809</fb>
    <v>0</v>
  </rv>
  <rv s="0">
    <fb>157.99</fb>
    <v>1</v>
  </rv>
  <rv s="0">
    <fb>42522</fb>
    <v>0</v>
  </rv>
  <rv s="0">
    <fb>192.2</fb>
    <v>1</v>
  </rv>
  <rv s="0">
    <fb>43983</fb>
    <v>0</v>
  </rv>
  <rv s="0">
    <fb>156.53</fb>
    <v>1</v>
  </rv>
  <rv s="0">
    <fb>340.54</fb>
    <v>1</v>
  </rv>
  <rv s="0">
    <fb>267.43</fb>
    <v>1</v>
  </rv>
  <rv s="0">
    <fb>45839</fb>
    <v>0</v>
  </rv>
  <rv s="0">
    <fb>177.87</fb>
    <v>1</v>
  </rv>
  <rv s="0">
    <fb>42552</fb>
    <v>0</v>
  </rv>
  <rv s="0">
    <fb>199.28</fb>
    <v>1</v>
  </rv>
  <rv s="0">
    <fb>44013</fb>
    <v>0</v>
  </rv>
  <rv s="0">
    <fb>165.52</fb>
    <v>1</v>
  </rv>
  <rv s="0">
    <fb>335.92</fb>
    <v>1</v>
  </rv>
  <rv s="0">
    <fb>258.08</fb>
    <v>1</v>
  </rv>
  <rv s="0">
    <fb>45870</fb>
    <v>0</v>
  </rv>
  <rv s="0">
    <fb>174.18</fb>
    <v>1</v>
  </rv>
  <rv s="0">
    <fb>42583</fb>
    <v>0</v>
  </rv>
  <rv s="0">
    <fb>199.52</fb>
    <v>1</v>
  </rv>
  <rv s="0">
    <fb>44044</fb>
    <v>0</v>
  </rv>
  <rv s="0">
    <fb>177.28</fb>
    <v>1</v>
  </rv>
  <rv s="0">
    <fb>327.76</fb>
    <v>1</v>
  </rv>
  <rv s="0">
    <fb>250.22</fb>
    <v>1</v>
  </rv>
  <rv s="0">
    <fb>45901</fb>
    <v>0</v>
  </rv>
  <rv s="0">
    <fb>186.58</fb>
    <v>1</v>
  </rv>
  <rv s="0">
    <fb>42614</fb>
    <v>0</v>
  </rv>
  <rv s="0">
    <fb>198.69</fb>
    <v>1</v>
  </rv>
  <rv s="0">
    <fb>44075</fb>
    <v>0</v>
  </rv>
  <rv s="0">
    <fb>170.31</fb>
    <v>1</v>
  </rv>
  <rv s="0">
    <fb>315.75</fb>
    <v>1</v>
  </rv>
  <rv s="0">
    <fb>200.84</fb>
    <v>1</v>
  </rv>
  <rv s="0">
    <fb>45931</fb>
    <v>0</v>
  </rv>
  <rv s="0">
    <fb>202.49</fb>
    <v>1</v>
  </rv>
  <rv s="0">
    <fb>42644</fb>
    <v>0</v>
  </rv>
  <rv s="0">
    <fb>195.13</fb>
    <v>1</v>
  </rv>
  <rv s="0">
    <fb>44105</fb>
    <v>0</v>
  </rv>
  <rv s="0">
    <fb>166.99</fb>
    <v>1</v>
  </rv>
  <rv s="0">
    <fb>338.11</fb>
    <v>1</v>
  </rv>
  <rv s="0">
    <fb>240.08</fb>
    <v>1</v>
  </rv>
  <rv s="0">
    <fb>45962</fb>
    <v>0</v>
  </rv>
  <rv s="0">
    <fb>42675</fb>
    <v>0</v>
  </rv>
  <rv s="0">
    <fb>202.4</fb>
    <v>1</v>
  </rv>
  <rv s="0">
    <fb>186.7</fb>
    <v>1</v>
  </rv>
  <rv s="0">
    <fb>378.91</fb>
    <v>1</v>
  </rv>
  <rv s="0">
    <fb>248.48</fb>
    <v>1</v>
  </rv>
  <rv s="0">
    <fb>42705</fb>
    <v>0</v>
  </rv>
  <rv s="0">
    <fb>205.31</fb>
    <v>1</v>
  </rv>
  <rv s="0">
    <fb>194.64</fb>
    <v>1</v>
  </rv>
  <rv s="0">
    <fb>376.04</fb>
    <v>1</v>
  </rv>
  <rv s="0">
    <fb>187.29</fb>
    <v>1</v>
  </rv>
  <rv s="0">
    <fb>42736</fb>
    <v>0</v>
  </rv>
  <rv s="0">
    <fb>208.97</fb>
    <v>1</v>
  </rv>
  <rv s="0">
    <fb>193.99</fb>
    <v>1</v>
  </rv>
  <rv s="0">
    <fb>397.58</fb>
    <v>1</v>
  </rv>
  <rv s="0">
    <fb>201.88</fb>
    <v>1</v>
  </rv>
  <rv s="0">
    <fb>42767</fb>
    <v>0</v>
  </rv>
  <rv s="0">
    <fb>217.07</fb>
    <v>1</v>
  </rv>
  <rv s="0">
    <fb>200.08</fb>
    <v>1</v>
  </rv>
  <rv s="0">
    <fb>413.64</fb>
    <v>1</v>
  </rv>
  <rv s="0">
    <fb>175.79</fb>
    <v>1</v>
  </rv>
  <rv s="0">
    <fb>42795</fb>
    <v>0</v>
  </rv>
  <rv s="0">
    <fb>216.35</fb>
    <v>1</v>
  </rv>
  <rv s="0">
    <fb>206.69</fb>
    <v>1</v>
  </rv>
  <rv s="0">
    <fb>420.72</fb>
    <v>1</v>
  </rv>
  <rv s="0">
    <fb>183.28</fb>
    <v>1</v>
  </rv>
  <rv s="0">
    <fb>42826</fb>
    <v>0</v>
  </rv>
  <rv s="0">
    <fb>218.6</fb>
    <v>1</v>
  </rv>
  <rv s="0">
    <fb>217.1</fb>
    <v>1</v>
  </rv>
  <rv s="0">
    <fb>389.33</fb>
    <v>1</v>
  </rv>
  <rv s="0">
    <fb>178.08</fb>
    <v>1</v>
  </rv>
  <rv s="0">
    <fb>42856</fb>
    <v>0</v>
  </rv>
  <rv s="0">
    <fb>221.67</fb>
    <v>1</v>
  </rv>
  <rv s="0">
    <fb>218.09</fb>
    <v>1</v>
  </rv>
  <rv s="0">
    <fb>415.13</fb>
    <v>1</v>
  </rv>
  <rv s="0">
    <fb>197.88</fb>
    <v>1</v>
  </rv>
  <rv s="0">
    <fb>42887</fb>
    <v>0</v>
  </rv>
  <rv s="0">
    <fb>222.06</fb>
    <v>1</v>
  </rv>
  <rv s="0">
    <fb>222.82</fb>
    <v>1</v>
  </rv>
  <rv s="0">
    <fb>446.95</fb>
    <v>1</v>
  </rv>
  <rv s="0">
    <fb>232.07</fb>
    <v>1</v>
  </rv>
  <rv s="0">
    <fb>42917</fb>
    <v>0</v>
  </rv>
  <rv s="0">
    <fb>226.64</fb>
    <v>1</v>
  </rv>
  <rv s="0">
    <fb>226.69</fb>
    <v>1</v>
  </rv>
  <rv s="0">
    <fb>418.35</fb>
    <v>1</v>
  </rv>
  <rv s="0">
    <fb>214.11</fb>
    <v>1</v>
  </rv>
  <rv s="0">
    <fb>42948</fb>
    <v>0</v>
  </rv>
  <rv s="0">
    <fb>227.3</fb>
    <v>1</v>
  </rv>
  <rv s="0">
    <fb>233.17</fb>
    <v>1</v>
  </rv>
  <rv s="0">
    <fb>417.14</fb>
    <v>1</v>
  </rv>
  <rv s="0">
    <fb>261.63</fb>
    <v>1</v>
  </rv>
  <rv s="0">
    <fb>42979</fb>
    <v>0</v>
  </rv>
  <rv s="0">
    <fb>230.76</fb>
    <v>1</v>
  </rv>
  <rv s="0">
    <fb>430.3</fb>
    <v>1</v>
  </rv>
  <rv s="0">
    <fb>249.85</fb>
    <v>1</v>
  </rv>
  <rv s="0">
    <fb>43009</fb>
    <v>0</v>
  </rv>
  <rv s="0">
    <fb>236.13</fb>
    <v>1</v>
  </rv>
  <rv s="0">
    <fb>236.91</fb>
    <v>1</v>
  </rv>
  <rv s="0">
    <fb>406.35</fb>
    <v>1</v>
  </rv>
  <rv s="0">
    <fb>345.16</fb>
    <v>1</v>
  </rv>
  <rv s="0">
    <fb>243.35</fb>
    <v>1</v>
  </rv>
  <rv s="0">
    <fb>233.45</fb>
    <v>1</v>
  </rv>
  <rv s="0">
    <fb>423.46</fb>
    <v>1</v>
  </rv>
  <rv s="0">
    <fb>403.84</fb>
    <v>1</v>
  </rv>
  <rv s="0">
    <fb>245.29</fb>
    <v>1</v>
  </rv>
  <rv s="0">
    <fb>241.44</fb>
    <v>1</v>
  </rv>
  <rv s="0">
    <fb>421.5</fb>
    <v>1</v>
  </rv>
  <rv s="0">
    <fb>404.6</fb>
    <v>1</v>
  </rv>
  <rv s="0">
    <fb>258.99</fb>
    <v>1</v>
  </rv>
  <rv s="0">
    <fb>226.81</fb>
    <v>1</v>
  </rv>
  <rv s="0">
    <fb>415.06</fb>
    <v>1</v>
  </rv>
  <rv s="0">
    <fb>292.98</fb>
    <v>1</v>
  </rv>
  <rv s="0">
    <fb>249.34</fb>
    <v>1</v>
  </rv>
  <rv s="0">
    <fb>221.17</fb>
    <v>1</v>
  </rv>
  <rv s="0">
    <fb>396.99</fb>
    <v>1</v>
  </rv>
  <rv s="0">
    <fb>259.16000000000003</fb>
    <v>1</v>
  </rv>
  <rv s="0">
    <fb>242.08</fb>
    <v>1</v>
  </rv>
  <rv s="0">
    <fb>227.67</fb>
    <v>1</v>
  </rv>
  <rv s="0">
    <fb>375.39</fb>
    <v>1</v>
  </rv>
  <rv s="0">
    <fb>282.16000000000003</fb>
    <v>1</v>
  </rv>
  <rv s="0">
    <fb>242.92</fb>
    <v>1</v>
  </rv>
  <rv s="0">
    <fb>206.88</fb>
    <v>1</v>
  </rv>
  <rv s="0">
    <fb>395.26</fb>
    <v>1</v>
  </rv>
  <rv s="0">
    <fb>346.46</fb>
    <v>1</v>
  </rv>
  <rv s="0">
    <fb>248.79</fb>
    <v>1</v>
  </rv>
  <rv s="0">
    <fb>206.36</fb>
    <v>1</v>
  </rv>
  <rv s="0">
    <fb>460.36</fb>
    <v>1</v>
  </rv>
  <rv s="0">
    <fb>317.66000000000003</fb>
    <v>1</v>
  </rv>
  <rv s="0">
    <fb>249.51</fb>
    <v>1</v>
  </rv>
  <rv s="0">
    <fb>188.62</fb>
    <v>1</v>
  </rv>
  <rv s="0">
    <fb>497.41</fb>
    <v>1</v>
  </rv>
  <rv s="0">
    <fb>308.27</fb>
    <v>1</v>
  </rv>
  <rv s="0">
    <fb>258.39999999999998</fb>
    <v>1</v>
  </rv>
  <rv s="0">
    <fb>206.25</fb>
    <v>1</v>
  </rv>
  <rv s="0">
    <fb>533.5</fb>
    <v>1</v>
  </rv>
  <rv s="0">
    <fb>333.87</fb>
    <v>1</v>
  </rv>
  <rv s="0">
    <fb>266.72000000000003</fb>
    <v>1</v>
  </rv>
  <rv s="0">
    <fb>198.56</fb>
    <v>1</v>
  </rv>
  <rv s="0">
    <fb>506.69</fb>
    <v>1</v>
  </rv>
  <rv s="0">
    <fb>444.72</fb>
    <v>1</v>
  </rv>
  <rv s="0">
    <fb>267.05</fb>
    <v>1</v>
  </rv>
  <rv s="0">
    <fb>179.47</fb>
    <v>1</v>
  </rv>
  <rv s="0">
    <fb>517.95000000000005</fb>
    <v>1</v>
  </rv>
  <rv s="0">
    <fb>456.56</fb>
    <v>1</v>
  </rv>
  <rv s="0">
    <fb>194.03</fb>
    <v>1</v>
  </rv>
  <rv s="0">
    <fb>517.80999999999995</fb>
    <v>1</v>
  </rv>
  <rv s="0">
    <fb>253.48</fb>
    <v>1</v>
  </rv>
  <rv s="0">
    <fb>204.06</fb>
    <v>1</v>
  </rv>
  <rv s="0">
    <fb>229.81</fb>
    <v>1</v>
  </rv>
  <rv s="0">
    <fb>191.19</fb>
    <v>1</v>
  </rv>
  <rv s="0">
    <fb>248.01</fb>
    <v>1</v>
  </rv>
  <rv s="0">
    <fb>204.43</fb>
    <v>1</v>
  </rv>
  <rv s="0">
    <fb>256.07</fb>
    <v>1</v>
  </rv>
  <rv s="0">
    <fb>259.54000000000002</fb>
    <v>1</v>
  </rv>
  <rv s="0">
    <fb>204.1</fb>
    <v>1</v>
  </rv>
  <rv s="0">
    <fb>270.01</fb>
    <v>1</v>
  </rv>
  <rv s="0">
    <fb>206.3</fb>
    <v>1</v>
  </rv>
  <rv s="0">
    <fb>252.87</fb>
    <v>1</v>
  </rv>
  <rv s="0">
    <fb>207.18</fb>
    <v>1</v>
  </rv>
  <rv s="0">
    <fb>269.14999999999998</fb>
    <v>1</v>
  </rv>
  <rv s="0">
    <fb>220.28</fb>
    <v>1</v>
  </rv>
  <rv s="0">
    <fb>273.08</fb>
    <v>1</v>
  </rv>
  <rv s="0">
    <fb>228.35</fb>
    <v>1</v>
  </rv>
  <rv s="0">
    <fb>268.60000000000002</fb>
    <v>1</v>
  </rv>
  <rv s="0">
    <fb>223.94</fb>
    <v>1</v>
  </rv>
  <rv s="0">
    <fb>272.60000000000002</fb>
    <v>1</v>
  </rv>
  <rv s="0">
    <fb>212.41</fb>
    <v>1</v>
  </rv>
  <rv s="0">
    <fb>278.55</fb>
    <v>1</v>
  </rv>
  <rv s="0">
    <fb>206.79</fb>
    <v>1</v>
  </rv>
  <rv s="0">
    <fb>288.64999999999998</fb>
    <v>1</v>
  </rv>
  <rv s="0">
    <fb>226.26</fb>
    <v>1</v>
  </rv>
  <rv s="0">
    <fb>295.8</fb>
    <v>1</v>
  </rv>
  <rv s="0">
    <fb>237.22</fb>
    <v>1</v>
  </rv>
  <rv s="0">
    <fb>295.69</fb>
    <v>1</v>
  </rv>
  <rv s="0">
    <fb>239.87</fb>
    <v>1</v>
  </rv>
  <rv s="0">
    <fb>271.74</fb>
    <v>1</v>
  </rv>
  <rv s="0">
    <fb>252.58</fb>
    <v>1</v>
  </rv>
  <rv s="0">
    <fb>236.82</fb>
    <v>1</v>
  </rv>
  <rv s="0">
    <fb>259.89999999999998</fb>
    <v>1</v>
  </rv>
  <rv s="0">
    <fb>267.10000000000002</fb>
    <v>1</v>
  </rv>
  <rv s="0">
    <fb>248.61</fb>
    <v>1</v>
  </rv>
  <rv s="0">
    <fb>279.75</fb>
    <v>1</v>
  </rv>
  <rv s="0">
    <fb>260.44</fb>
    <v>1</v>
  </rv>
  <rv s="0">
    <fb>283.43</fb>
    <v>1</v>
  </rv>
  <rv s="0">
    <fb>267.51</fb>
    <v>1</v>
  </rv>
  <rv s="0">
    <fb>300.10000000000002</fb>
    <v>1</v>
  </rv>
  <rv s="0">
    <fb>272.57</fb>
    <v>1</v>
  </rv>
  <rv s="0">
    <fb>321.02</fb>
    <v>1</v>
  </rv>
  <rv s="0">
    <fb>278.38</fb>
    <v>1</v>
  </rv>
  <rv s="0">
    <fb>307.64999999999998</fb>
    <v>1</v>
  </rv>
  <rv s="0">
    <fb>283.16000000000003</fb>
    <v>1</v>
  </rv>
  <rv s="0">
    <fb>299.82</fb>
    <v>1</v>
  </rv>
  <rv s="0">
    <fb>281.02999999999997</fb>
    <v>1</v>
  </rv>
  <rv s="0">
    <fb>332.64</fb>
    <v>1</v>
  </rv>
  <rv s="0">
    <fb>299.86</fb>
    <v>1</v>
  </rv>
  <rv s="0">
    <fb>343.69</fb>
    <v>1</v>
  </rv>
  <rv s="0">
    <fb>289.81</fb>
    <v>1</v>
  </rv>
  <rv s="0">
    <fb>340.18</fb>
    <v>1</v>
  </rv>
  <rv s="0">
    <fb>298.60000000000002</fb>
    <v>1</v>
  </rv>
  <rv s="0">
    <fb>349.59</fb>
    <v>1</v>
  </rv>
  <rv s="0">
    <fb>292.95999999999998</fb>
    <v>1</v>
  </rv>
  <rv s="0">
    <fb>364.3</fb>
    <v>1</v>
  </rv>
  <rv s="0">
    <fb>274.83999999999997</fb>
    <v>1</v>
  </rv>
  <rv s="0">
    <fb>383.57</fb>
    <v>1</v>
  </rv>
  <rv s="0">
    <fb>272.82</fb>
    <v>1</v>
  </rv>
  <rv s="0">
    <fb>386.13</fb>
    <v>1</v>
  </rv>
  <rv s="0">
    <fb>289.88</fb>
    <v>1</v>
  </rv>
  <rv s="0">
    <fb>393.52</fb>
    <v>1</v>
  </rv>
  <rv s="0">
    <fb>303.93</fb>
    <v>1</v>
  </rv>
  <rv s="0">
    <fb>403.15</fb>
    <v>1</v>
  </rv>
  <rv s="0">
    <fb>310.89</fb>
    <v>1</v>
  </rv>
  <rv s="0">
    <fb>415.05</fb>
    <v>1</v>
  </rv>
  <rv s="0">
    <fb>318.2</fb>
    <v>1</v>
  </rv>
  <rv s="0">
    <fb>394.4</fb>
    <v>1</v>
  </rv>
  <rv s="0">
    <fb>328.17</fb>
    <v>1</v>
  </rv>
  <rv s="0">
    <fb>422.16</fb>
    <v>1</v>
  </rv>
  <rv s="0">
    <fb>335.42</fb>
    <v>1</v>
  </rv>
  <rv s="0">
    <fb>419.06</fb>
    <v>1</v>
  </rv>
  <rv s="0">
    <fb>436.57</fb>
    <v>1</v>
  </rv>
  <rv s="0">
    <fb>413.69</fb>
    <v>1</v>
  </rv>
  <rv s="0">
    <fb>401.36</fb>
    <v>1</v>
  </rv>
  <rv s="0">
    <fb>415.17</fb>
    <v>1</v>
  </rv>
  <rv s="0">
    <fb>378.7</fb>
    <v>1</v>
  </rv>
  <rv s="0">
    <fb>379.68</fb>
    <v>1</v>
  </rv>
  <rv s="0">
    <fb>346.88</fb>
    <v>1</v>
  </rv>
  <rv s="0">
    <fb>378.79</fb>
    <v>1</v>
  </rv>
  <rv s="0">
    <fb>363.15</fb>
    <v>1</v>
  </rv>
  <rv s="0">
    <fb>328.3</fb>
    <v>1</v>
  </rv>
  <rv s="0">
    <fb>354.95</fb>
    <v>1</v>
  </rv>
  <rv s="0">
    <fb>374.49</fb>
    <v>1</v>
  </rv>
  <rv s="0">
    <fb>351.34</fb>
    <v>1</v>
  </rv>
  <rv s="0">
    <fb>373.44</fb>
    <v>1</v>
  </rv>
  <rv s="0">
    <fb>364.11</fb>
    <v>1</v>
  </rv>
  <rv s="0">
    <fb>376.07</fb>
    <v>1</v>
  </rv>
  <rv s="0">
    <fb>382.05</fb>
    <v>1</v>
  </rv>
  <rv s="0">
    <fb>383.89</fb>
    <v>1</v>
  </rv>
  <rv s="0">
    <fb>407.28</fb>
    <v>1</v>
  </rv>
  <rv s="0">
    <fb>420.68</fb>
    <v>1</v>
  </rv>
  <rv s="0">
    <fb>413.83</fb>
    <v>1</v>
  </rv>
  <rv s="0">
    <fb>392.7</fb>
    <v>1</v>
  </rv>
  <rv s="0">
    <fb>384.17</fb>
    <v>1</v>
  </rv>
  <rv s="0">
    <fb>419.4</fb>
    <v>1</v>
  </rv>
  <rv s="0">
    <fb>436.8</fb>
    <v>1</v>
  </rv>
  <rv s="0">
    <fb>443.82</fb>
    <v>1</v>
  </rv>
  <rv s="0">
    <fb>466.93</fb>
    <v>1</v>
  </rv>
  <rv s="0">
    <fb>480.7</fb>
    <v>1</v>
  </rv>
  <rv s="0">
    <fb>461.43</fb>
    <v>1</v>
  </rv>
  <rv s="0">
    <fb>484.62</fb>
    <v>1</v>
  </rv>
  <rv s="0">
    <fb>500.13</fb>
    <v>1</v>
  </rv>
  <rv s="0">
    <fb>505.93</fb>
    <v>1</v>
  </rv>
  <rv s="0">
    <fb>518.04</fb>
    <v>1</v>
  </rv>
  <rv s="0">
    <fb>527.66999999999996</fb>
    <v>1</v>
  </rv>
  <rv s="0">
    <fb>522.66999999999996</fb>
    <v>1</v>
  </rv>
  <rv s="0">
    <fb>553.45000000000005</fb>
    <v>1</v>
  </rv>
  <rv s="0">
    <fb>538.80999999999995</fb>
    <v>1</v>
  </rv>
  <rv s="0">
    <fb>553.33000000000004</fb>
    <v>1</v>
  </rv>
  <rv s="0">
    <fb>546.33000000000004</fb>
    <v>1</v>
  </rv>
  <rv s="0">
    <fb>513.91</fb>
    <v>1</v>
  </rv>
  <rv s="0">
    <fb>509.74</fb>
    <v>1</v>
  </rv>
  <rv s="0">
    <fb>541.76</fb>
    <v>1</v>
  </rv>
  <rv s="0">
    <fb>568.03</fb>
    <v>1</v>
  </rv>
  <rv s="0">
    <fb>581.02</fb>
    <v>1</v>
  </rv>
  <rv s="0">
    <fb>593.08000000000004</fb>
    <v>1</v>
  </rv>
  <rv s="0">
    <fb>612.38</fb>
    <v>1</v>
  </rv>
  <rv s="0">
    <fb>627.04</fb>
    <v>1</v>
  </rv>
  <rv s="1">
    <v>2</v>
    <v>TSLA</v>
    <v>Monthly</v>
    <v>44136</v>
    <v>45991</v>
    <v>0</v>
    <v>1</v>
    <v>638985024000000000,638986177539587996,0</v>
    <v>0</v>
    <v>a24kar</v>
    <v>XNAS:TSLA</v>
    <v>1</v>
  </rv>
  <rv s="1">
    <v>2</v>
    <v>MSFT</v>
    <v>Monthly</v>
    <v>44136</v>
    <v>45991</v>
    <v>0</v>
    <v>1</v>
    <v>638985024000000000,638986177539746704,0</v>
    <v>0</v>
    <v>a1xzim</v>
    <v>XNAS:MSFT</v>
    <v>2</v>
  </rv>
  <rv s="1">
    <v>2</v>
    <v>VOO</v>
    <v>Monthly</v>
    <v>41579</v>
    <v>45991</v>
    <v>0</v>
    <v>1</v>
    <v>638985024000000000,638986177542669786,0</v>
    <v>3</v>
    <v>a25hm7</v>
    <v>ARCX:VOO</v>
    <v>4</v>
  </rv>
  <rv s="1">
    <v>2</v>
    <v>NVDA</v>
    <v>Monthly</v>
    <v>44866</v>
    <v>45991</v>
    <v>0</v>
    <v>1</v>
    <v>638985024000000000,638986177540330698,0</v>
    <v>5</v>
    <v>a1yv52</v>
    <v>XNAS:NVDA</v>
    <v>6</v>
  </rv>
  <rv s="1">
    <v>2</v>
    <v>VTI</v>
    <v>Monthly</v>
    <v>43040</v>
    <v>45991</v>
    <v>0</v>
    <v>1</v>
    <v>638985024000000000,638986177540219471,0</v>
    <v>7</v>
    <v>a25lrw</v>
    <v>ARCX:VTI</v>
    <v>8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DBC6D-52BD-4644-A529-2E34CA2BC1DC}">
  <dimension ref="A1:X147"/>
  <sheetViews>
    <sheetView tabSelected="1" workbookViewId="0">
      <selection activeCell="Z8" sqref="Z8"/>
    </sheetView>
  </sheetViews>
  <sheetFormatPr defaultRowHeight="15" x14ac:dyDescent="0.25"/>
  <cols>
    <col min="1" max="2" width="15.5703125" customWidth="1"/>
    <col min="3" max="3" width="9.42578125" style="11" bestFit="1" customWidth="1"/>
    <col min="4" max="4" width="9.140625" style="12"/>
    <col min="5" max="5" width="13.42578125" customWidth="1"/>
    <col min="6" max="7" width="15.5703125" customWidth="1"/>
    <col min="8" max="8" width="9.42578125" style="11" bestFit="1" customWidth="1"/>
    <col min="9" max="9" width="9.140625" style="12"/>
    <col min="11" max="12" width="15.5703125" customWidth="1"/>
    <col min="13" max="13" width="9.42578125" style="11" bestFit="1" customWidth="1"/>
    <col min="14" max="14" width="9.140625" style="12"/>
    <col min="16" max="17" width="15.5703125" customWidth="1"/>
    <col min="18" max="18" width="9.42578125" style="11" bestFit="1" customWidth="1"/>
    <col min="19" max="19" width="9.140625" style="12"/>
    <col min="21" max="22" width="15.5703125" customWidth="1"/>
    <col min="23" max="23" width="9.42578125" style="11" bestFit="1" customWidth="1"/>
    <col min="24" max="24" width="9.140625" style="12"/>
  </cols>
  <sheetData>
    <row r="1" spans="1:24" ht="20.25" thickTop="1" thickBot="1" x14ac:dyDescent="0.35">
      <c r="A1" s="1" t="s">
        <v>0</v>
      </c>
      <c r="B1" s="2"/>
      <c r="C1" s="3" t="s">
        <v>1</v>
      </c>
      <c r="D1" s="4"/>
      <c r="F1" s="1" t="s">
        <v>0</v>
      </c>
      <c r="G1" s="2"/>
      <c r="H1" s="3" t="s">
        <v>1</v>
      </c>
      <c r="I1" s="4"/>
      <c r="K1" s="1" t="s">
        <v>0</v>
      </c>
      <c r="L1" s="2"/>
      <c r="M1" s="3" t="s">
        <v>1</v>
      </c>
      <c r="N1" s="4"/>
      <c r="P1" s="1" t="s">
        <v>0</v>
      </c>
      <c r="Q1" s="2"/>
      <c r="R1" s="3" t="s">
        <v>1</v>
      </c>
      <c r="S1" s="4"/>
      <c r="U1" s="1" t="s">
        <v>0</v>
      </c>
      <c r="V1" s="2"/>
      <c r="W1" s="3" t="s">
        <v>1</v>
      </c>
      <c r="X1" s="4"/>
    </row>
    <row r="2" spans="1:24" ht="16.5" thickTop="1" thickBot="1" x14ac:dyDescent="0.3">
      <c r="A2" s="5" t="s">
        <v>2</v>
      </c>
      <c r="B2" s="6" t="s">
        <v>3</v>
      </c>
      <c r="C2" s="7" t="str" cm="1">
        <f t="array" aca="1" ref="C2:D63" ca="1">_xlfn.STOCKHISTORY(B2,TODAY()-((1825/5)*B3),TODAY(), 2, 1, 0, 1)</f>
        <v>Date</v>
      </c>
      <c r="D2" s="8" t="str">
        <f ca="1"/>
        <v>Close</v>
      </c>
      <c r="F2" s="5" t="s">
        <v>2</v>
      </c>
      <c r="G2" s="6" t="s">
        <v>4</v>
      </c>
      <c r="H2" s="7" t="str" cm="1">
        <f t="array" aca="1" ref="H2:I39" ca="1">_xlfn.STOCKHISTORY(G2,TODAY()-((1825/5)*G3),TODAY(), 2, 1, 0, 1)</f>
        <v>Date</v>
      </c>
      <c r="I2" s="8" t="str">
        <f ca="1"/>
        <v>Close</v>
      </c>
      <c r="K2" s="5" t="s">
        <v>2</v>
      </c>
      <c r="L2" s="6" t="s">
        <v>5</v>
      </c>
      <c r="M2" s="7" t="str" cm="1">
        <f t="array" aca="1" ref="M2:N147" ca="1">_xlfn.STOCKHISTORY(L2,TODAY()-((1825/5)*L3),TODAY(), 2, 1, 0, 1)</f>
        <v>Date</v>
      </c>
      <c r="N2" s="8" t="str">
        <f ca="1"/>
        <v>Close</v>
      </c>
      <c r="P2" s="5" t="s">
        <v>2</v>
      </c>
      <c r="Q2" s="6" t="s">
        <v>6</v>
      </c>
      <c r="R2" s="7" t="str" cm="1">
        <f t="array" aca="1" ref="R2:S99" ca="1">_xlfn.STOCKHISTORY(Q2,TODAY()-((1825/5)*Q3),TODAY(), 2, 1, 0, 1)</f>
        <v>Date</v>
      </c>
      <c r="S2" s="8" t="str">
        <f ca="1"/>
        <v>Close</v>
      </c>
      <c r="U2" s="5" t="s">
        <v>2</v>
      </c>
      <c r="V2" s="6" t="s">
        <v>7</v>
      </c>
      <c r="W2" s="7" t="str" cm="1">
        <f t="array" aca="1" ref="W2:X63" ca="1">_xlfn.STOCKHISTORY(V2,TODAY()-((1825/5)*V3),TODAY(), 2, 1, 0, 1)</f>
        <v>Date</v>
      </c>
      <c r="X2" s="8" t="str">
        <f ca="1"/>
        <v>Close</v>
      </c>
    </row>
    <row r="3" spans="1:24" ht="15.75" thickBot="1" x14ac:dyDescent="0.3">
      <c r="A3" s="13" t="s">
        <v>8</v>
      </c>
      <c r="B3" s="14">
        <v>5</v>
      </c>
      <c r="C3" s="9" vm="1">
        <f ca="1"/>
        <v>44136</v>
      </c>
      <c r="D3" s="10" vm="2">
        <f ca="1"/>
        <v>189.19810000000001</v>
      </c>
      <c r="F3" s="13" t="s">
        <v>8</v>
      </c>
      <c r="G3" s="14">
        <v>3</v>
      </c>
      <c r="H3" s="9" vm="3">
        <f ca="1"/>
        <v>44866</v>
      </c>
      <c r="I3" s="10" vm="4">
        <f ca="1"/>
        <v>16.922999999999998</v>
      </c>
      <c r="K3" s="13" t="s">
        <v>8</v>
      </c>
      <c r="L3" s="14">
        <v>12</v>
      </c>
      <c r="M3" s="9" vm="5">
        <f ca="1"/>
        <v>41579</v>
      </c>
      <c r="N3" s="10" vm="6">
        <f ca="1"/>
        <v>165.7</v>
      </c>
      <c r="P3" s="13" t="s">
        <v>8</v>
      </c>
      <c r="Q3" s="14">
        <v>8</v>
      </c>
      <c r="R3" s="9" vm="7">
        <f ca="1"/>
        <v>43040</v>
      </c>
      <c r="S3" s="10" vm="8">
        <f ca="1"/>
        <v>136.34</v>
      </c>
      <c r="U3" s="13" t="s">
        <v>8</v>
      </c>
      <c r="V3" s="14">
        <v>5</v>
      </c>
      <c r="W3" s="9" vm="1">
        <f ca="1"/>
        <v>44136</v>
      </c>
      <c r="X3" s="10" vm="9">
        <f ca="1"/>
        <v>214.07</v>
      </c>
    </row>
    <row r="4" spans="1:24" ht="15.75" thickBot="1" x14ac:dyDescent="0.3">
      <c r="C4" s="11" vm="10">
        <f ca="1"/>
        <v>44166</v>
      </c>
      <c r="D4" s="12" vm="11">
        <f ca="1"/>
        <v>235.221</v>
      </c>
      <c r="H4" s="11" vm="12">
        <f ca="1"/>
        <v>44896</v>
      </c>
      <c r="I4" s="12" vm="13">
        <f ca="1"/>
        <v>14.614000000000001</v>
      </c>
      <c r="M4" s="11" vm="14">
        <f ca="1"/>
        <v>41609</v>
      </c>
      <c r="N4" s="12" vm="15">
        <f ca="1"/>
        <v>169.15</v>
      </c>
      <c r="R4" s="11" vm="16">
        <f ca="1"/>
        <v>43070</v>
      </c>
      <c r="S4" s="12" vm="17">
        <f ca="1"/>
        <v>137.25</v>
      </c>
      <c r="W4" s="11" vm="10">
        <f ca="1"/>
        <v>44166</v>
      </c>
      <c r="X4" s="12" vm="18">
        <f ca="1"/>
        <v>222.42</v>
      </c>
    </row>
    <row r="5" spans="1:24" ht="20.25" thickTop="1" thickBot="1" x14ac:dyDescent="0.35">
      <c r="A5" s="15" t="s">
        <v>9</v>
      </c>
      <c r="B5" s="16"/>
      <c r="C5" s="9" vm="19">
        <f ca="1"/>
        <v>44197</v>
      </c>
      <c r="D5" s="12" vm="20">
        <f ca="1"/>
        <v>264.50740000000002</v>
      </c>
      <c r="F5" s="15" t="s">
        <v>9</v>
      </c>
      <c r="G5" s="16"/>
      <c r="H5" s="9" vm="21">
        <f ca="1"/>
        <v>44927</v>
      </c>
      <c r="I5" s="12" vm="22">
        <f ca="1"/>
        <v>19.536999999999999</v>
      </c>
      <c r="K5" s="15" t="s">
        <v>9</v>
      </c>
      <c r="L5" s="16"/>
      <c r="M5" s="9" vm="23">
        <f ca="1"/>
        <v>41640</v>
      </c>
      <c r="N5" s="12" vm="24">
        <f ca="1"/>
        <v>163.18</v>
      </c>
      <c r="P5" s="15" t="s">
        <v>9</v>
      </c>
      <c r="Q5" s="16"/>
      <c r="R5" s="9" vm="25">
        <f ca="1"/>
        <v>43101</v>
      </c>
      <c r="S5" s="12" vm="26">
        <f ca="1"/>
        <v>144.43</v>
      </c>
      <c r="U5" s="15" t="s">
        <v>9</v>
      </c>
      <c r="V5" s="16"/>
      <c r="W5" s="9" vm="19">
        <f ca="1"/>
        <v>44197</v>
      </c>
      <c r="X5" s="12" vm="27">
        <f ca="1"/>
        <v>231.96</v>
      </c>
    </row>
    <row r="6" spans="1:24" ht="15.75" thickTop="1" x14ac:dyDescent="0.25">
      <c r="A6" s="17" t="s">
        <v>10</v>
      </c>
      <c r="B6" s="18" cm="1">
        <f t="array" aca="1" ref="B6" ca="1">_xlfn.LET(_xlpm.p, _xlfn._xlws.FILTER(D:D, ISNUMBER(D:D)), AVERAGE( _xlfn.DROP(_xlpm.p,1)/_xlfn.TAKE(_xlpm.p, ROWS(_xlpm.p)-1) - 1 ))</f>
        <v>2.8351196430870109E-2</v>
      </c>
      <c r="C6" s="9" vm="28">
        <f ca="1"/>
        <v>44228</v>
      </c>
      <c r="D6" s="12" vm="29">
        <f ca="1"/>
        <v>225.1644</v>
      </c>
      <c r="F6" s="17" t="s">
        <v>10</v>
      </c>
      <c r="G6" s="18" cm="1">
        <f t="array" aca="1" ref="G6" ca="1">_xlfn.LET(_xlpm.p, _xlfn._xlws.FILTER(I:I, ISNUMBER(I:I)), AVERAGE( _xlfn.DROP(_xlpm.p,1)/_xlfn.TAKE(_xlpm.p, ROWS(_xlpm.p)-1) - 1 ))</f>
        <v>7.7765048856765134E-2</v>
      </c>
      <c r="H6" s="9" vm="30">
        <f ca="1"/>
        <v>44958</v>
      </c>
      <c r="I6" s="12" vm="31">
        <f ca="1"/>
        <v>23.216000000000001</v>
      </c>
      <c r="K6" s="17" t="s">
        <v>10</v>
      </c>
      <c r="L6" s="18" cm="1">
        <f t="array" aca="1" ref="L6" ca="1">_xlfn.LET(_xlpm.p, _xlfn._xlws.FILTER(N:N, ISNUMBER(N:N)), AVERAGE( _xlfn.DROP(_xlpm.p,1)/_xlfn.TAKE(_xlpm.p, ROWS(_xlpm.p)-1) - 1 ))</f>
        <v>1.0186732279707292E-2</v>
      </c>
      <c r="M6" s="9" vm="32">
        <f ca="1"/>
        <v>41671</v>
      </c>
      <c r="N6" s="12" vm="33">
        <f ca="1"/>
        <v>170.63</v>
      </c>
      <c r="P6" s="17" t="s">
        <v>10</v>
      </c>
      <c r="Q6" s="18" cm="1">
        <f t="array" aca="1" ref="Q6" ca="1">_xlfn.LET(_xlpm.p, _xlfn._xlws.FILTER(S:S, ISNUMBER(S:S)), AVERAGE( _xlfn.DROP(_xlpm.p,1)/_xlfn.TAKE(_xlpm.p, ROWS(_xlpm.p)-1) - 1 ))</f>
        <v>1.0649197176241826E-2</v>
      </c>
      <c r="R6" s="9" vm="34">
        <f ca="1"/>
        <v>43132</v>
      </c>
      <c r="S6" s="12" vm="35">
        <f ca="1"/>
        <v>139</v>
      </c>
      <c r="U6" s="17" t="s">
        <v>10</v>
      </c>
      <c r="V6" s="18" cm="1">
        <f t="array" aca="1" ref="V6" ca="1">_xlfn.LET(_xlpm.p, _xlfn._xlws.FILTER(X:X, ISNUMBER(X:X)), AVERAGE( _xlfn.DROP(_xlpm.p,1)/_xlfn.TAKE(_xlpm.p, ROWS(_xlpm.p)-1) - 1 ))</f>
        <v>1.656459153820421E-2</v>
      </c>
      <c r="W6" s="9" vm="28">
        <f ca="1"/>
        <v>44228</v>
      </c>
      <c r="X6" s="12" vm="36">
        <f ca="1"/>
        <v>232.38</v>
      </c>
    </row>
    <row r="7" spans="1:24" x14ac:dyDescent="0.25">
      <c r="A7" s="17" t="s">
        <v>11</v>
      </c>
      <c r="B7" s="18" cm="1">
        <f t="array" aca="1" ref="B7" ca="1">_xlfn.LET(_xlpm.p, _xlfn._xlws.FILTER(D:D, ISNUMBER(D:D)),AVERAGE( _xlfn.DROP(_xlpm.p,12)/_xlfn.TAKE(_xlpm.p, ROWS(_xlpm.p)-12) - 1 ))</f>
        <v>0.17926095676157888</v>
      </c>
      <c r="C7" s="9" vm="37">
        <f ca="1"/>
        <v>44256</v>
      </c>
      <c r="D7" s="12" vm="38">
        <f ca="1"/>
        <v>222.64109999999999</v>
      </c>
      <c r="F7" s="17" t="s">
        <v>11</v>
      </c>
      <c r="G7" s="18" cm="1">
        <f t="array" aca="1" ref="G7" ca="1">_xlfn.LET(_xlpm.p, _xlfn._xlws.FILTER(I:I, ISNUMBER(I:I)),AVERAGE( _xlfn.DROP(_xlpm.p,12)/_xlfn.TAKE(_xlpm.p, ROWS(_xlpm.p)-12) - 1 ))</f>
        <v>1.2990597889007509</v>
      </c>
      <c r="H7" s="9" vm="39">
        <f ca="1"/>
        <v>44986</v>
      </c>
      <c r="I7" s="12" vm="40">
        <f ca="1"/>
        <v>27.777000000000001</v>
      </c>
      <c r="K7" s="17" t="s">
        <v>11</v>
      </c>
      <c r="L7" s="18" cm="1">
        <f t="array" aca="1" ref="L7" ca="1">_xlfn.LET(_xlpm.p, _xlfn._xlws.FILTER(N:N, ISNUMBER(N:N)),AVERAGE( _xlfn.DROP(_xlpm.p,12)/_xlfn.TAKE(_xlpm.p, ROWS(_xlpm.p)-12) - 1 ))</f>
        <v>0.11954849989670231</v>
      </c>
      <c r="M7" s="9" vm="41">
        <f ca="1"/>
        <v>41699</v>
      </c>
      <c r="N7" s="12" vm="42">
        <f ca="1"/>
        <v>171.35</v>
      </c>
      <c r="P7" s="17" t="s">
        <v>11</v>
      </c>
      <c r="Q7" s="18" cm="1">
        <f t="array" aca="1" ref="Q7" ca="1">_xlfn.LET(_xlpm.p, _xlfn._xlws.FILTER(S:S, ISNUMBER(S:S)),AVERAGE( _xlfn.DROP(_xlpm.p,12)/_xlfn.TAKE(_xlpm.p, ROWS(_xlpm.p)-12) - 1 ))</f>
        <v>0.12595266532879335</v>
      </c>
      <c r="R7" s="9" vm="43">
        <f ca="1"/>
        <v>43160</v>
      </c>
      <c r="S7" s="12" vm="44">
        <f ca="1"/>
        <v>135.72</v>
      </c>
      <c r="U7" s="17" t="s">
        <v>11</v>
      </c>
      <c r="V7" s="18" cm="1">
        <f t="array" aca="1" ref="V7" ca="1">_xlfn.LET(_xlpm.p, _xlfn._xlws.FILTER(X:X, ISNUMBER(X:X)),AVERAGE( _xlfn.DROP(_xlpm.p,12)/_xlfn.TAKE(_xlpm.p, ROWS(_xlpm.p)-12) - 1 ))</f>
        <v>0.1777265127222083</v>
      </c>
      <c r="W7" s="9" vm="37">
        <f ca="1"/>
        <v>44256</v>
      </c>
      <c r="X7" s="12" vm="45">
        <f ca="1"/>
        <v>235.77</v>
      </c>
    </row>
    <row r="8" spans="1:24" x14ac:dyDescent="0.25">
      <c r="A8" s="19" t="s">
        <v>12</v>
      </c>
      <c r="B8" s="18">
        <f ca="1">(B9-D3)/D3</f>
        <v>1.275921375531784</v>
      </c>
      <c r="C8" s="9" vm="46">
        <f ca="1"/>
        <v>44287</v>
      </c>
      <c r="D8" s="12" vm="47">
        <f ca="1"/>
        <v>236.4776</v>
      </c>
      <c r="F8" s="19" t="s">
        <v>12</v>
      </c>
      <c r="G8" s="18">
        <f ca="1">(G9-I3)/I3</f>
        <v>10.4518702357738</v>
      </c>
      <c r="H8" s="9" vm="48">
        <f ca="1"/>
        <v>45017</v>
      </c>
      <c r="I8" s="12" vm="49">
        <f ca="1"/>
        <v>27.748999999999999</v>
      </c>
      <c r="K8" s="19" t="s">
        <v>12</v>
      </c>
      <c r="L8" s="18">
        <f ca="1">(L9-N3)/N3</f>
        <v>2.7913095956547984</v>
      </c>
      <c r="M8" s="9" vm="50">
        <f ca="1"/>
        <v>41730</v>
      </c>
      <c r="N8" s="12" vm="51">
        <f ca="1"/>
        <v>172.59</v>
      </c>
      <c r="P8" s="19" t="s">
        <v>12</v>
      </c>
      <c r="Q8" s="18">
        <f ca="1">(Q9-S3)/S3</f>
        <v>1.4634003227226053</v>
      </c>
      <c r="R8" s="9" vm="52">
        <f ca="1"/>
        <v>43191</v>
      </c>
      <c r="S8" s="12" vm="53">
        <f ca="1"/>
        <v>136.33000000000001</v>
      </c>
      <c r="U8" s="19" t="s">
        <v>12</v>
      </c>
      <c r="V8" s="18">
        <f ca="1">(V9-X3)/X3</f>
        <v>1.3877236417994114</v>
      </c>
      <c r="W8" s="9" vm="46">
        <f ca="1"/>
        <v>44287</v>
      </c>
      <c r="X8" s="12" vm="54">
        <f ca="1"/>
        <v>252.18</v>
      </c>
    </row>
    <row r="9" spans="1:24" ht="15.75" thickBot="1" x14ac:dyDescent="0.3">
      <c r="A9" s="20" t="s">
        <v>13</v>
      </c>
      <c r="B9" s="21" cm="1" vm="55">
        <f t="array" aca="1" ref="B9" ca="1">LOOKUP(2,1/(D:D&lt;&gt;""),D:D)</f>
        <v>430.6</v>
      </c>
      <c r="C9" s="9" vm="56">
        <f ca="1"/>
        <v>44317</v>
      </c>
      <c r="D9" s="12" vm="57">
        <f ca="1"/>
        <v>208.40459999999999</v>
      </c>
      <c r="F9" s="20" t="s">
        <v>13</v>
      </c>
      <c r="G9" s="21" cm="1" vm="58">
        <f t="array" aca="1" ref="G9" ca="1">LOOKUP(2,1/(I:I&lt;&gt;""),I:I)</f>
        <v>193.8</v>
      </c>
      <c r="H9" s="9" vm="59">
        <f ca="1"/>
        <v>45047</v>
      </c>
      <c r="I9" s="12" vm="60">
        <f ca="1"/>
        <v>37.834000000000003</v>
      </c>
      <c r="K9" s="20" t="s">
        <v>13</v>
      </c>
      <c r="L9" s="21" cm="1" vm="61">
        <f t="array" aca="1" ref="L9" ca="1">LOOKUP(2,1/(N:N&lt;&gt;""),N:N)</f>
        <v>628.22</v>
      </c>
      <c r="M9" s="9" vm="62">
        <f ca="1"/>
        <v>41760</v>
      </c>
      <c r="N9" s="12" vm="63">
        <f ca="1"/>
        <v>176.55</v>
      </c>
      <c r="P9" s="20" t="s">
        <v>13</v>
      </c>
      <c r="Q9" s="21" cm="1" vm="64">
        <f t="array" aca="1" ref="Q9" ca="1">LOOKUP(2,1/(S:S&lt;&gt;""),S:S)</f>
        <v>335.86</v>
      </c>
      <c r="R9" s="9" vm="65">
        <f ca="1"/>
        <v>43221</v>
      </c>
      <c r="S9" s="12" vm="66">
        <f ca="1"/>
        <v>140.04</v>
      </c>
      <c r="U9" s="20" t="s">
        <v>13</v>
      </c>
      <c r="V9" s="21" cm="1" vm="67">
        <f t="array" aca="1" ref="V9" ca="1">LOOKUP(2,1/(X:X&lt;&gt;""),X:X)</f>
        <v>511.14</v>
      </c>
      <c r="W9" s="9" vm="56">
        <f ca="1"/>
        <v>44317</v>
      </c>
      <c r="X9" s="12" vm="68">
        <f ca="1"/>
        <v>249.68</v>
      </c>
    </row>
    <row r="10" spans="1:24" ht="15.75" thickBot="1" x14ac:dyDescent="0.3">
      <c r="C10" s="11" vm="69">
        <f ca="1"/>
        <v>44348</v>
      </c>
      <c r="D10" s="12" vm="70">
        <f ca="1"/>
        <v>226.56440000000001</v>
      </c>
      <c r="H10" s="11" vm="71">
        <f ca="1"/>
        <v>45078</v>
      </c>
      <c r="I10" s="12" vm="72">
        <f ca="1"/>
        <v>42.302</v>
      </c>
      <c r="M10" s="11" vm="73">
        <f ca="1"/>
        <v>41791</v>
      </c>
      <c r="N10" s="12" vm="74">
        <f ca="1"/>
        <v>179.43</v>
      </c>
      <c r="R10" s="11" vm="75">
        <f ca="1"/>
        <v>43252</v>
      </c>
      <c r="S10" s="12" vm="76">
        <f ca="1"/>
        <v>140.43</v>
      </c>
      <c r="W10" s="11" vm="69">
        <f ca="1"/>
        <v>44348</v>
      </c>
      <c r="X10" s="12" vm="77">
        <f ca="1"/>
        <v>270.89999999999998</v>
      </c>
    </row>
    <row r="11" spans="1:24" ht="20.25" thickTop="1" thickBot="1" x14ac:dyDescent="0.35">
      <c r="A11" s="15" t="s">
        <v>14</v>
      </c>
      <c r="B11" s="16"/>
      <c r="C11" s="9" vm="78">
        <f ca="1"/>
        <v>44378</v>
      </c>
      <c r="D11" s="12" vm="79">
        <f ca="1"/>
        <v>229.06440000000001</v>
      </c>
      <c r="F11" s="15" t="s">
        <v>14</v>
      </c>
      <c r="G11" s="16"/>
      <c r="H11" s="9" vm="80">
        <f ca="1"/>
        <v>45108</v>
      </c>
      <c r="I11" s="12" vm="81">
        <f ca="1"/>
        <v>46.728999999999999</v>
      </c>
      <c r="K11" s="15" t="s">
        <v>14</v>
      </c>
      <c r="L11" s="16"/>
      <c r="M11" s="9" vm="82">
        <f ca="1"/>
        <v>41821</v>
      </c>
      <c r="N11" s="12" vm="83">
        <f ca="1"/>
        <v>176.96</v>
      </c>
      <c r="P11" s="15" t="s">
        <v>14</v>
      </c>
      <c r="Q11" s="16"/>
      <c r="R11" s="9" vm="84">
        <f ca="1"/>
        <v>43282</v>
      </c>
      <c r="S11" s="12" vm="85">
        <f ca="1"/>
        <v>145.09</v>
      </c>
      <c r="U11" s="15" t="s">
        <v>14</v>
      </c>
      <c r="V11" s="16"/>
      <c r="W11" s="9" vm="78">
        <f ca="1"/>
        <v>44378</v>
      </c>
      <c r="X11" s="12" vm="86">
        <f ca="1"/>
        <v>284.91000000000003</v>
      </c>
    </row>
    <row r="12" spans="1:24" ht="16.5" thickTop="1" thickBot="1" x14ac:dyDescent="0.3">
      <c r="A12" s="22" t="s">
        <v>15</v>
      </c>
      <c r="B12" s="23"/>
      <c r="C12" s="9" vm="87">
        <f ca="1"/>
        <v>44409</v>
      </c>
      <c r="D12" s="12" vm="88">
        <f ca="1"/>
        <v>245.23750000000001</v>
      </c>
      <c r="F12" s="22" t="s">
        <v>15</v>
      </c>
      <c r="G12" s="23"/>
      <c r="H12" s="9" vm="89">
        <f ca="1"/>
        <v>45139</v>
      </c>
      <c r="I12" s="12" vm="90">
        <f ca="1"/>
        <v>49.354999999999997</v>
      </c>
      <c r="K12" s="22" t="s">
        <v>15</v>
      </c>
      <c r="L12" s="23"/>
      <c r="M12" s="9" vm="91">
        <f ca="1"/>
        <v>41852</v>
      </c>
      <c r="N12" s="12" vm="92">
        <f ca="1"/>
        <v>183.99</v>
      </c>
      <c r="P12" s="22" t="s">
        <v>15</v>
      </c>
      <c r="Q12" s="23"/>
      <c r="R12" s="9" vm="93">
        <f ca="1"/>
        <v>43313</v>
      </c>
      <c r="S12" s="12" vm="94">
        <f ca="1"/>
        <v>150.07</v>
      </c>
      <c r="U12" s="22" t="s">
        <v>15</v>
      </c>
      <c r="V12" s="23"/>
      <c r="W12" s="9" vm="87">
        <f ca="1"/>
        <v>44409</v>
      </c>
      <c r="X12" s="12" vm="95">
        <f ca="1"/>
        <v>301.88</v>
      </c>
    </row>
    <row r="13" spans="1:24" x14ac:dyDescent="0.25">
      <c r="A13" s="24" t="s">
        <v>16</v>
      </c>
      <c r="B13" s="25">
        <v>45130</v>
      </c>
      <c r="C13" s="9" vm="96">
        <f ca="1"/>
        <v>44440</v>
      </c>
      <c r="D13" s="12" vm="97">
        <f ca="1"/>
        <v>258.4907</v>
      </c>
      <c r="F13" s="24" t="s">
        <v>16</v>
      </c>
      <c r="G13" s="25">
        <v>45130</v>
      </c>
      <c r="H13" s="9" vm="98">
        <f ca="1"/>
        <v>45170</v>
      </c>
      <c r="I13" s="12" vm="99">
        <f ca="1"/>
        <v>43.499000000000002</v>
      </c>
      <c r="K13" s="24" t="s">
        <v>16</v>
      </c>
      <c r="L13" s="25">
        <v>45130</v>
      </c>
      <c r="M13" s="9" vm="100">
        <f ca="1"/>
        <v>41883</v>
      </c>
      <c r="N13" s="12" vm="101">
        <f ca="1"/>
        <v>180.59</v>
      </c>
      <c r="P13" s="24" t="s">
        <v>16</v>
      </c>
      <c r="Q13" s="25">
        <v>45130</v>
      </c>
      <c r="R13" s="9" vm="102">
        <f ca="1"/>
        <v>43344</v>
      </c>
      <c r="S13" s="12" vm="103">
        <f ca="1"/>
        <v>149.65</v>
      </c>
      <c r="U13" s="24" t="s">
        <v>16</v>
      </c>
      <c r="V13" s="25">
        <v>45130</v>
      </c>
      <c r="W13" s="9" vm="96">
        <f ca="1"/>
        <v>44440</v>
      </c>
      <c r="X13" s="12" vm="104">
        <f ca="1"/>
        <v>281.92</v>
      </c>
    </row>
    <row r="14" spans="1:24" x14ac:dyDescent="0.25">
      <c r="A14" s="26" t="s">
        <v>17</v>
      </c>
      <c r="B14" s="27">
        <v>10</v>
      </c>
      <c r="C14" s="9" vm="105">
        <f ca="1"/>
        <v>44470</v>
      </c>
      <c r="D14" s="12" vm="106">
        <f ca="1"/>
        <v>371.32960000000003</v>
      </c>
      <c r="F14" s="26" t="s">
        <v>17</v>
      </c>
      <c r="G14" s="27">
        <v>10</v>
      </c>
      <c r="H14" s="9" vm="107">
        <f ca="1"/>
        <v>45200</v>
      </c>
      <c r="I14" s="12" vm="108">
        <f ca="1"/>
        <v>40.78</v>
      </c>
      <c r="K14" s="26" t="s">
        <v>17</v>
      </c>
      <c r="L14" s="27">
        <v>10</v>
      </c>
      <c r="M14" s="9" vm="109">
        <f ca="1"/>
        <v>41913</v>
      </c>
      <c r="N14" s="12" vm="110">
        <f ca="1"/>
        <v>184.93</v>
      </c>
      <c r="P14" s="26" t="s">
        <v>17</v>
      </c>
      <c r="Q14" s="27">
        <v>10</v>
      </c>
      <c r="R14" s="9" vm="111">
        <f ca="1"/>
        <v>43374</v>
      </c>
      <c r="S14" s="12" vm="112">
        <f ca="1"/>
        <v>138.56</v>
      </c>
      <c r="U14" s="26" t="s">
        <v>17</v>
      </c>
      <c r="V14" s="27">
        <v>10</v>
      </c>
      <c r="W14" s="9" vm="105">
        <f ca="1"/>
        <v>44470</v>
      </c>
      <c r="X14" s="12" vm="113">
        <f ca="1"/>
        <v>331.62</v>
      </c>
    </row>
    <row r="15" spans="1:24" ht="15.75" thickBot="1" x14ac:dyDescent="0.3">
      <c r="A15" s="28" t="s">
        <v>18</v>
      </c>
      <c r="B15" s="29">
        <v>45971</v>
      </c>
      <c r="C15" s="9" vm="114">
        <f ca="1"/>
        <v>44501</v>
      </c>
      <c r="D15" s="12" vm="115">
        <f ca="1"/>
        <v>381.5829</v>
      </c>
      <c r="F15" s="28" t="s">
        <v>18</v>
      </c>
      <c r="G15" s="29">
        <v>45971</v>
      </c>
      <c r="H15" s="9" vm="116">
        <f ca="1"/>
        <v>45231</v>
      </c>
      <c r="I15" s="12" vm="117">
        <f ca="1"/>
        <v>46.77</v>
      </c>
      <c r="K15" s="28" t="s">
        <v>18</v>
      </c>
      <c r="L15" s="29">
        <v>45971</v>
      </c>
      <c r="M15" s="9" vm="118">
        <f ca="1"/>
        <v>41944</v>
      </c>
      <c r="N15" s="12" vm="119">
        <f ca="1"/>
        <v>190.03</v>
      </c>
      <c r="P15" s="28" t="s">
        <v>18</v>
      </c>
      <c r="Q15" s="29">
        <v>45971</v>
      </c>
      <c r="R15" s="9" vm="120">
        <f ca="1"/>
        <v>43405</v>
      </c>
      <c r="S15" s="12" vm="121">
        <f ca="1"/>
        <v>141.35</v>
      </c>
      <c r="U15" s="28" t="s">
        <v>18</v>
      </c>
      <c r="V15" s="29">
        <v>45971</v>
      </c>
      <c r="W15" s="9" vm="114">
        <f ca="1"/>
        <v>44501</v>
      </c>
      <c r="X15" s="12" vm="122">
        <f ca="1"/>
        <v>330.59</v>
      </c>
    </row>
    <row r="16" spans="1:24" x14ac:dyDescent="0.25">
      <c r="A16" s="30" t="s">
        <v>19</v>
      </c>
      <c r="B16" s="31">
        <f ca="1">B14 * _xlfn.XLOOKUP(B13, C:C, D:D, , -1)</f>
        <v>2674.3</v>
      </c>
      <c r="C16" s="9" vm="123">
        <f ca="1"/>
        <v>44531</v>
      </c>
      <c r="D16" s="12" vm="124">
        <f ca="1"/>
        <v>352.25650000000002</v>
      </c>
      <c r="F16" s="30" t="s">
        <v>19</v>
      </c>
      <c r="G16" s="31">
        <f ca="1">G14 * _xlfn.XLOOKUP(G13, H:H, I:I, , -1)</f>
        <v>467.28999999999996</v>
      </c>
      <c r="H16" s="9" vm="125">
        <f ca="1"/>
        <v>45261</v>
      </c>
      <c r="I16" s="12" vm="126">
        <f ca="1"/>
        <v>49.521999999999998</v>
      </c>
      <c r="K16" s="30" t="s">
        <v>19</v>
      </c>
      <c r="L16" s="31">
        <f ca="1">L14 * _xlfn.XLOOKUP(L13, M:M, N:N, , -1)</f>
        <v>4206.8</v>
      </c>
      <c r="M16" s="9" vm="127">
        <f ca="1"/>
        <v>41974</v>
      </c>
      <c r="N16" s="12" vm="128">
        <f ca="1"/>
        <v>188.4</v>
      </c>
      <c r="P16" s="30" t="s">
        <v>19</v>
      </c>
      <c r="Q16" s="31">
        <f ca="1">Q14 * _xlfn.XLOOKUP(Q13, R:R, S:S, , -1)</f>
        <v>2283.5</v>
      </c>
      <c r="R16" s="9" vm="129">
        <f ca="1"/>
        <v>43435</v>
      </c>
      <c r="S16" s="12" vm="130">
        <f ca="1"/>
        <v>127.63</v>
      </c>
      <c r="U16" s="30" t="s">
        <v>19</v>
      </c>
      <c r="V16" s="31">
        <f ca="1">V14 * _xlfn.XLOOKUP(V13, W:W, X:X, , -1)</f>
        <v>3359.2000000000003</v>
      </c>
      <c r="W16" s="9" vm="123">
        <f ca="1"/>
        <v>44531</v>
      </c>
      <c r="X16" s="12" vm="131">
        <f ca="1"/>
        <v>336.32</v>
      </c>
    </row>
    <row r="17" spans="1:24" x14ac:dyDescent="0.25">
      <c r="A17" s="26" t="s">
        <v>20</v>
      </c>
      <c r="B17" s="32">
        <f ca="1">B14 * _xlfn.XLOOKUP(B15, C:C, D:D, , -1)</f>
        <v>4306</v>
      </c>
      <c r="C17" s="9" vm="132">
        <f ca="1"/>
        <v>44562</v>
      </c>
      <c r="D17" s="12" vm="133">
        <f ca="1"/>
        <v>312.23689999999999</v>
      </c>
      <c r="F17" s="26" t="s">
        <v>20</v>
      </c>
      <c r="G17" s="32">
        <f ca="1">G14 * _xlfn.XLOOKUP(G15, H:H, I:I, , -1)</f>
        <v>1938</v>
      </c>
      <c r="H17" s="9" vm="134">
        <f ca="1"/>
        <v>45292</v>
      </c>
      <c r="I17" s="12" vm="135">
        <f ca="1"/>
        <v>61.527000000000001</v>
      </c>
      <c r="K17" s="26" t="s">
        <v>20</v>
      </c>
      <c r="L17" s="32">
        <f ca="1">L14 * _xlfn.XLOOKUP(L15, M:M, N:N, , -1)</f>
        <v>6282.2000000000007</v>
      </c>
      <c r="M17" s="9" vm="136">
        <f ca="1"/>
        <v>42005</v>
      </c>
      <c r="N17" s="12" vm="137">
        <f ca="1"/>
        <v>182.99</v>
      </c>
      <c r="P17" s="26" t="s">
        <v>20</v>
      </c>
      <c r="Q17" s="32">
        <f ca="1">Q14 * _xlfn.XLOOKUP(Q15, R:R, S:S, , -1)</f>
        <v>3358.6000000000004</v>
      </c>
      <c r="R17" s="9" vm="138">
        <f ca="1"/>
        <v>43466</v>
      </c>
      <c r="S17" s="12" vm="139">
        <f ca="1"/>
        <v>138.53</v>
      </c>
      <c r="U17" s="26" t="s">
        <v>20</v>
      </c>
      <c r="V17" s="32">
        <f ca="1">V14 * _xlfn.XLOOKUP(V15, W:W, X:X, , -1)</f>
        <v>5111.3999999999996</v>
      </c>
      <c r="W17" s="9" vm="132">
        <f ca="1"/>
        <v>44562</v>
      </c>
      <c r="X17" s="12" vm="140">
        <f ca="1"/>
        <v>310.98</v>
      </c>
    </row>
    <row r="18" spans="1:24" ht="15.75" thickBot="1" x14ac:dyDescent="0.3">
      <c r="A18" s="33" t="s">
        <v>21</v>
      </c>
      <c r="B18" s="34">
        <f ca="1">(B17-B16) /B16</f>
        <v>0.61014097146916935</v>
      </c>
      <c r="C18" s="9" vm="141">
        <f ca="1"/>
        <v>44593</v>
      </c>
      <c r="D18" s="12" vm="142">
        <f ca="1"/>
        <v>290.1404</v>
      </c>
      <c r="F18" s="33" t="s">
        <v>21</v>
      </c>
      <c r="G18" s="34">
        <f ca="1">(G17-G16) /G16</f>
        <v>3.1473175116094936</v>
      </c>
      <c r="H18" s="9" vm="143">
        <f ca="1"/>
        <v>45323</v>
      </c>
      <c r="I18" s="12" vm="144">
        <f ca="1"/>
        <v>79.111999999999995</v>
      </c>
      <c r="K18" s="33" t="s">
        <v>21</v>
      </c>
      <c r="L18" s="34">
        <f ca="1">(L17-L16) /L16</f>
        <v>0.4933441095369403</v>
      </c>
      <c r="M18" s="9" vm="145">
        <f ca="1"/>
        <v>42036</v>
      </c>
      <c r="N18" s="12" vm="146">
        <f ca="1"/>
        <v>193.2</v>
      </c>
      <c r="P18" s="33" t="s">
        <v>21</v>
      </c>
      <c r="Q18" s="34">
        <f ca="1">(Q17-Q16) /Q16</f>
        <v>0.47081234946354295</v>
      </c>
      <c r="R18" s="9" vm="147">
        <f ca="1"/>
        <v>43497</v>
      </c>
      <c r="S18" s="12" vm="148">
        <f ca="1"/>
        <v>143.46</v>
      </c>
      <c r="U18" s="33" t="s">
        <v>21</v>
      </c>
      <c r="V18" s="34">
        <f ca="1">(V17-V16) /V16</f>
        <v>0.52161228864015219</v>
      </c>
      <c r="W18" s="9" vm="141">
        <f ca="1"/>
        <v>44593</v>
      </c>
      <c r="X18" s="12" vm="149">
        <f ca="1"/>
        <v>298.79000000000002</v>
      </c>
    </row>
    <row r="19" spans="1:24" ht="15.75" thickBot="1" x14ac:dyDescent="0.3">
      <c r="A19" s="35" t="s">
        <v>22</v>
      </c>
      <c r="B19" s="36"/>
      <c r="C19" s="9" vm="150">
        <f ca="1"/>
        <v>44621</v>
      </c>
      <c r="D19" s="12" vm="151">
        <f ca="1"/>
        <v>359.19639999999998</v>
      </c>
      <c r="F19" s="35" t="s">
        <v>22</v>
      </c>
      <c r="G19" s="36"/>
      <c r="H19" s="9" vm="152">
        <f ca="1"/>
        <v>45352</v>
      </c>
      <c r="I19" s="12" vm="153">
        <f ca="1"/>
        <v>90.355999999999995</v>
      </c>
      <c r="K19" s="35" t="s">
        <v>22</v>
      </c>
      <c r="L19" s="36"/>
      <c r="M19" s="9" vm="154">
        <f ca="1"/>
        <v>42064</v>
      </c>
      <c r="N19" s="12" vm="155">
        <f ca="1"/>
        <v>189.2</v>
      </c>
      <c r="P19" s="35" t="s">
        <v>22</v>
      </c>
      <c r="Q19" s="36"/>
      <c r="R19" s="9" vm="156">
        <f ca="1"/>
        <v>43525</v>
      </c>
      <c r="S19" s="12" vm="157">
        <f ca="1"/>
        <v>144.71</v>
      </c>
      <c r="U19" s="35" t="s">
        <v>22</v>
      </c>
      <c r="V19" s="36"/>
      <c r="W19" s="9" vm="150">
        <f ca="1"/>
        <v>44621</v>
      </c>
      <c r="X19" s="12" vm="158">
        <f ca="1"/>
        <v>308.31</v>
      </c>
    </row>
    <row r="20" spans="1:24" x14ac:dyDescent="0.25">
      <c r="A20" s="24" t="s">
        <v>16</v>
      </c>
      <c r="B20" s="25">
        <v>45130</v>
      </c>
      <c r="C20" s="9" vm="159">
        <f ca="1"/>
        <v>44652</v>
      </c>
      <c r="D20" s="12" vm="160">
        <f ca="1"/>
        <v>290.25040000000001</v>
      </c>
      <c r="F20" s="24" t="s">
        <v>16</v>
      </c>
      <c r="G20" s="25">
        <v>45130</v>
      </c>
      <c r="H20" s="9" vm="161">
        <f ca="1"/>
        <v>45383</v>
      </c>
      <c r="I20" s="12" vm="162">
        <f ca="1"/>
        <v>86.402000000000001</v>
      </c>
      <c r="K20" s="24" t="s">
        <v>16</v>
      </c>
      <c r="L20" s="25">
        <v>45130</v>
      </c>
      <c r="M20" s="9" vm="163">
        <f ca="1"/>
        <v>42095</v>
      </c>
      <c r="N20" s="12" vm="164">
        <f ca="1"/>
        <v>191.1</v>
      </c>
      <c r="P20" s="24" t="s">
        <v>16</v>
      </c>
      <c r="Q20" s="25">
        <v>45130</v>
      </c>
      <c r="R20" s="9" vm="165">
        <f ca="1"/>
        <v>43556</v>
      </c>
      <c r="S20" s="12" vm="166">
        <f ca="1"/>
        <v>150.38999999999999</v>
      </c>
      <c r="U20" s="24" t="s">
        <v>16</v>
      </c>
      <c r="V20" s="25">
        <v>45130</v>
      </c>
      <c r="W20" s="9" vm="159">
        <f ca="1"/>
        <v>44652</v>
      </c>
      <c r="X20" s="12" vm="167">
        <f ca="1"/>
        <v>277.52</v>
      </c>
    </row>
    <row r="21" spans="1:24" x14ac:dyDescent="0.25">
      <c r="A21" s="26" t="s">
        <v>17</v>
      </c>
      <c r="B21" s="27">
        <v>10</v>
      </c>
      <c r="C21" s="9" vm="168">
        <f ca="1"/>
        <v>44682</v>
      </c>
      <c r="D21" s="12" vm="169">
        <f ca="1"/>
        <v>252.7508</v>
      </c>
      <c r="F21" s="26" t="s">
        <v>17</v>
      </c>
      <c r="G21" s="27">
        <v>10</v>
      </c>
      <c r="H21" s="9" vm="170">
        <f ca="1"/>
        <v>45413</v>
      </c>
      <c r="I21" s="12" vm="171">
        <f ca="1"/>
        <v>109.633</v>
      </c>
      <c r="K21" s="26" t="s">
        <v>17</v>
      </c>
      <c r="L21" s="27">
        <v>10</v>
      </c>
      <c r="M21" s="9" vm="172">
        <f ca="1"/>
        <v>42125</v>
      </c>
      <c r="N21" s="12" vm="173">
        <f ca="1"/>
        <v>193.49</v>
      </c>
      <c r="P21" s="26" t="s">
        <v>17</v>
      </c>
      <c r="Q21" s="27">
        <v>10</v>
      </c>
      <c r="R21" s="9" vm="174">
        <f ca="1"/>
        <v>43586</v>
      </c>
      <c r="S21" s="12" vm="175">
        <f ca="1"/>
        <v>140.69</v>
      </c>
      <c r="U21" s="26" t="s">
        <v>17</v>
      </c>
      <c r="V21" s="27">
        <v>10</v>
      </c>
      <c r="W21" s="9" vm="168">
        <f ca="1"/>
        <v>44682</v>
      </c>
      <c r="X21" s="12" vm="176">
        <f ca="1"/>
        <v>271.87</v>
      </c>
    </row>
    <row r="22" spans="1:24" ht="15.75" thickBot="1" x14ac:dyDescent="0.3">
      <c r="A22" s="28" t="s">
        <v>18</v>
      </c>
      <c r="B22" s="29">
        <v>45971</v>
      </c>
      <c r="C22" s="9" vm="177">
        <f ca="1"/>
        <v>44713</v>
      </c>
      <c r="D22" s="12" vm="178">
        <f ca="1"/>
        <v>224.47110000000001</v>
      </c>
      <c r="F22" s="28" t="s">
        <v>18</v>
      </c>
      <c r="G22" s="29">
        <v>45971</v>
      </c>
      <c r="H22" s="9" vm="179">
        <f ca="1"/>
        <v>45444</v>
      </c>
      <c r="I22" s="12" vm="180">
        <f ca="1"/>
        <v>123.54</v>
      </c>
      <c r="K22" s="28" t="s">
        <v>18</v>
      </c>
      <c r="L22" s="29">
        <v>45971</v>
      </c>
      <c r="M22" s="9" vm="181">
        <f ca="1"/>
        <v>42156</v>
      </c>
      <c r="N22" s="12" vm="182">
        <f ca="1"/>
        <v>188.84</v>
      </c>
      <c r="P22" s="28" t="s">
        <v>18</v>
      </c>
      <c r="Q22" s="29">
        <v>45971</v>
      </c>
      <c r="R22" s="9" vm="183">
        <f ca="1"/>
        <v>43617</v>
      </c>
      <c r="S22" s="12" vm="184">
        <f ca="1"/>
        <v>150.09</v>
      </c>
      <c r="U22" s="28" t="s">
        <v>18</v>
      </c>
      <c r="V22" s="29">
        <v>45971</v>
      </c>
      <c r="W22" s="9" vm="177">
        <f ca="1"/>
        <v>44713</v>
      </c>
      <c r="X22" s="12" vm="185">
        <f ca="1"/>
        <v>256.83</v>
      </c>
    </row>
    <row r="23" spans="1:24" x14ac:dyDescent="0.25">
      <c r="A23" s="30" t="s">
        <v>19</v>
      </c>
      <c r="B23" s="31">
        <f ca="1">B21 * _xlfn.XLOOKUP(B20, C:C, D:D, , -1)</f>
        <v>2674.3</v>
      </c>
      <c r="C23" s="9" vm="186">
        <f ca="1"/>
        <v>44743</v>
      </c>
      <c r="D23" s="12" vm="187">
        <f ca="1"/>
        <v>297.14699999999999</v>
      </c>
      <c r="F23" s="30" t="s">
        <v>19</v>
      </c>
      <c r="G23" s="31">
        <f ca="1">G21 * _xlfn.XLOOKUP(G20, H:H, I:I, , -1)</f>
        <v>467.28999999999996</v>
      </c>
      <c r="H23" s="9" vm="188">
        <f ca="1"/>
        <v>45474</v>
      </c>
      <c r="I23" s="12" vm="189">
        <f ca="1"/>
        <v>117.02</v>
      </c>
      <c r="K23" s="30" t="s">
        <v>19</v>
      </c>
      <c r="L23" s="31">
        <f ca="1">L21 * _xlfn.XLOOKUP(L20, M:M, N:N, , -1)</f>
        <v>4206.8</v>
      </c>
      <c r="M23" s="9" vm="190">
        <f ca="1"/>
        <v>42186</v>
      </c>
      <c r="N23" s="12" vm="191">
        <f ca="1"/>
        <v>192.95</v>
      </c>
      <c r="P23" s="30" t="s">
        <v>19</v>
      </c>
      <c r="Q23" s="31">
        <f ca="1">Q21 * _xlfn.XLOOKUP(Q20, R:R, S:S, , -1)</f>
        <v>2283.5</v>
      </c>
      <c r="R23" s="9" vm="192">
        <f ca="1"/>
        <v>43647</v>
      </c>
      <c r="S23" s="12" vm="193">
        <f ca="1"/>
        <v>152.21</v>
      </c>
      <c r="U23" s="30" t="s">
        <v>19</v>
      </c>
      <c r="V23" s="31">
        <f ca="1">V21 * _xlfn.XLOOKUP(V20, W:W, X:X, , -1)</f>
        <v>3359.2000000000003</v>
      </c>
      <c r="W23" s="9" vm="186">
        <f ca="1"/>
        <v>44743</v>
      </c>
      <c r="X23" s="12" vm="194">
        <f ca="1"/>
        <v>280.74</v>
      </c>
    </row>
    <row r="24" spans="1:24" x14ac:dyDescent="0.25">
      <c r="A24" s="26" t="s">
        <v>20</v>
      </c>
      <c r="B24" s="32">
        <f ca="1">B23 * (1 + B7) ^ YEARFRAC(B20, B22)</f>
        <v>3905.8361802012118</v>
      </c>
      <c r="C24" s="9" vm="195">
        <f ca="1"/>
        <v>44774</v>
      </c>
      <c r="D24" s="12" vm="196">
        <f ca="1"/>
        <v>275.61</v>
      </c>
      <c r="F24" s="26" t="s">
        <v>20</v>
      </c>
      <c r="G24" s="32">
        <f ca="1">G23 * (1 + G7) ^ YEARFRAC(G20, G22)</f>
        <v>3163.3539764865063</v>
      </c>
      <c r="H24" s="9" vm="197">
        <f ca="1"/>
        <v>45505</v>
      </c>
      <c r="I24" s="12" vm="198">
        <f ca="1"/>
        <v>119.37</v>
      </c>
      <c r="K24" s="26" t="s">
        <v>20</v>
      </c>
      <c r="L24" s="32">
        <f ca="1">L23 * (1 + L7) ^ YEARFRAC(L20, L22)</f>
        <v>5452.7342675596965</v>
      </c>
      <c r="M24" s="9" vm="199">
        <f ca="1"/>
        <v>42217</v>
      </c>
      <c r="N24" s="12" vm="200">
        <f ca="1"/>
        <v>181.11</v>
      </c>
      <c r="P24" s="26" t="s">
        <v>20</v>
      </c>
      <c r="Q24" s="32">
        <f ca="1">Q23 * (1 + Q7) ^ YEARFRAC(Q20, Q22)</f>
        <v>2998.8463251872345</v>
      </c>
      <c r="R24" s="9" vm="201">
        <f ca="1"/>
        <v>43678</v>
      </c>
      <c r="S24" s="12" vm="202">
        <f ca="1"/>
        <v>149.04</v>
      </c>
      <c r="U24" s="26" t="s">
        <v>20</v>
      </c>
      <c r="V24" s="32">
        <f ca="1">V23 * (1 + V7) ^ YEARFRAC(V20, V22)</f>
        <v>4891.4853293240058</v>
      </c>
      <c r="W24" s="9" vm="195">
        <f ca="1"/>
        <v>44774</v>
      </c>
      <c r="X24" s="12" vm="203">
        <f ca="1"/>
        <v>261.47000000000003</v>
      </c>
    </row>
    <row r="25" spans="1:24" ht="15.75" thickBot="1" x14ac:dyDescent="0.3">
      <c r="A25" s="37" t="s">
        <v>21</v>
      </c>
      <c r="B25" s="38">
        <f ca="1">(B24-B23) /B23</f>
        <v>0.46050786381528308</v>
      </c>
      <c r="C25" s="9" vm="204">
        <f ca="1"/>
        <v>44805</v>
      </c>
      <c r="D25" s="12" vm="205">
        <f ca="1"/>
        <v>265.25</v>
      </c>
      <c r="F25" s="37" t="s">
        <v>21</v>
      </c>
      <c r="G25" s="38">
        <f ca="1">(G24-G23) /G23</f>
        <v>5.7695734479370557</v>
      </c>
      <c r="H25" s="9" vm="206">
        <f ca="1"/>
        <v>45536</v>
      </c>
      <c r="I25" s="12" vm="207">
        <f ca="1"/>
        <v>121.44</v>
      </c>
      <c r="K25" s="37" t="s">
        <v>21</v>
      </c>
      <c r="L25" s="38">
        <f ca="1">(L24-L23) /L23</f>
        <v>0.29617150032321393</v>
      </c>
      <c r="M25" s="9" vm="208">
        <f ca="1"/>
        <v>42248</v>
      </c>
      <c r="N25" s="12" vm="209">
        <f ca="1"/>
        <v>175.71</v>
      </c>
      <c r="P25" s="37" t="s">
        <v>21</v>
      </c>
      <c r="Q25" s="38">
        <f ca="1">(Q24-Q23) /Q23</f>
        <v>0.3132674951553468</v>
      </c>
      <c r="R25" s="9" vm="210">
        <f ca="1"/>
        <v>43709</v>
      </c>
      <c r="S25" s="12" vm="211">
        <f ca="1"/>
        <v>151</v>
      </c>
      <c r="U25" s="37" t="s">
        <v>21</v>
      </c>
      <c r="V25" s="38">
        <f ca="1">(V24-V23) /V23</f>
        <v>0.45614590656227832</v>
      </c>
      <c r="W25" s="9" vm="204">
        <f ca="1"/>
        <v>44805</v>
      </c>
      <c r="X25" s="12" vm="212">
        <f ca="1"/>
        <v>232.9</v>
      </c>
    </row>
    <row r="26" spans="1:24" ht="15.75" thickTop="1" x14ac:dyDescent="0.25">
      <c r="C26" s="11" vm="213">
        <f ca="1"/>
        <v>44835</v>
      </c>
      <c r="D26" s="12" vm="214">
        <f ca="1"/>
        <v>227.54</v>
      </c>
      <c r="H26" s="11" vm="215">
        <f ca="1"/>
        <v>45566</v>
      </c>
      <c r="I26" s="12" vm="216">
        <f ca="1"/>
        <v>132.76</v>
      </c>
      <c r="M26" s="11" vm="217">
        <f ca="1"/>
        <v>42278</v>
      </c>
      <c r="N26" s="12" vm="218">
        <f ca="1"/>
        <v>190.56</v>
      </c>
      <c r="R26" s="11" vm="219">
        <f ca="1"/>
        <v>43739</v>
      </c>
      <c r="S26" s="12" vm="220">
        <f ca="1"/>
        <v>154.18</v>
      </c>
      <c r="W26" s="11" vm="213">
        <f ca="1"/>
        <v>44835</v>
      </c>
      <c r="X26" s="12" vm="221">
        <f ca="1"/>
        <v>232.13</v>
      </c>
    </row>
    <row r="27" spans="1:24" x14ac:dyDescent="0.25">
      <c r="C27" s="11" vm="3">
        <f ca="1"/>
        <v>44866</v>
      </c>
      <c r="D27" s="12" vm="222">
        <f ca="1"/>
        <v>194.7</v>
      </c>
      <c r="H27" s="11" vm="223">
        <f ca="1"/>
        <v>45597</v>
      </c>
      <c r="I27" s="12" vm="224">
        <f ca="1"/>
        <v>138.25</v>
      </c>
      <c r="M27" s="11" vm="225">
        <f ca="1"/>
        <v>42309</v>
      </c>
      <c r="N27" s="12" vm="226">
        <f ca="1"/>
        <v>191.37</v>
      </c>
      <c r="R27" s="11" vm="227">
        <f ca="1"/>
        <v>43770</v>
      </c>
      <c r="S27" s="12" vm="228">
        <f ca="1"/>
        <v>160.02000000000001</v>
      </c>
      <c r="W27" s="11" vm="3">
        <f ca="1"/>
        <v>44866</v>
      </c>
      <c r="X27" s="12" vm="229">
        <f ca="1"/>
        <v>255.14</v>
      </c>
    </row>
    <row r="28" spans="1:24" x14ac:dyDescent="0.25">
      <c r="C28" s="11" vm="12">
        <f ca="1"/>
        <v>44896</v>
      </c>
      <c r="D28" s="12" vm="230">
        <f ca="1"/>
        <v>123.18</v>
      </c>
      <c r="H28" s="11" vm="231">
        <f ca="1"/>
        <v>45627</v>
      </c>
      <c r="I28" s="12" vm="232">
        <f ca="1"/>
        <v>134.29</v>
      </c>
      <c r="M28" s="11" vm="233">
        <f ca="1"/>
        <v>42339</v>
      </c>
      <c r="N28" s="12" vm="234">
        <f ca="1"/>
        <v>186.93</v>
      </c>
      <c r="R28" s="11" vm="235">
        <f ca="1"/>
        <v>43800</v>
      </c>
      <c r="S28" s="12" vm="236">
        <f ca="1"/>
        <v>163.62</v>
      </c>
      <c r="W28" s="11" vm="12">
        <f ca="1"/>
        <v>44896</v>
      </c>
      <c r="X28" s="12" vm="237">
        <f ca="1"/>
        <v>239.82</v>
      </c>
    </row>
    <row r="29" spans="1:24" x14ac:dyDescent="0.25">
      <c r="C29" s="11" vm="21">
        <f ca="1"/>
        <v>44927</v>
      </c>
      <c r="D29" s="12" vm="238">
        <f ca="1"/>
        <v>173.22</v>
      </c>
      <c r="H29" s="11" vm="239">
        <f ca="1"/>
        <v>45658</v>
      </c>
      <c r="I29" s="12" vm="240">
        <f ca="1"/>
        <v>120.07</v>
      </c>
      <c r="M29" s="11" vm="241">
        <f ca="1"/>
        <v>42370</v>
      </c>
      <c r="N29" s="12" vm="242">
        <f ca="1"/>
        <v>177.75</v>
      </c>
      <c r="R29" s="11" vm="243">
        <f ca="1"/>
        <v>43831</v>
      </c>
      <c r="S29" s="12" vm="244">
        <f ca="1"/>
        <v>163.52000000000001</v>
      </c>
      <c r="W29" s="11" vm="21">
        <f ca="1"/>
        <v>44927</v>
      </c>
      <c r="X29" s="12" vm="245">
        <f ca="1"/>
        <v>247.81</v>
      </c>
    </row>
    <row r="30" spans="1:24" x14ac:dyDescent="0.25">
      <c r="C30" s="11" vm="30">
        <f ca="1"/>
        <v>44958</v>
      </c>
      <c r="D30" s="12" vm="246">
        <f ca="1"/>
        <v>205.71</v>
      </c>
      <c r="H30" s="11" vm="247">
        <f ca="1"/>
        <v>45689</v>
      </c>
      <c r="I30" s="12" vm="248">
        <f ca="1"/>
        <v>124.92</v>
      </c>
      <c r="M30" s="11" vm="249">
        <f ca="1"/>
        <v>42401</v>
      </c>
      <c r="N30" s="12" vm="250">
        <f ca="1"/>
        <v>177.38</v>
      </c>
      <c r="R30" s="11" vm="251">
        <f ca="1"/>
        <v>43862</v>
      </c>
      <c r="S30" s="12" vm="252">
        <f ca="1"/>
        <v>150.44</v>
      </c>
      <c r="W30" s="11" vm="30">
        <f ca="1"/>
        <v>44958</v>
      </c>
      <c r="X30" s="12" vm="253">
        <f ca="1"/>
        <v>249.42</v>
      </c>
    </row>
    <row r="31" spans="1:24" x14ac:dyDescent="0.25">
      <c r="C31" s="11" vm="39">
        <f ca="1"/>
        <v>44986</v>
      </c>
      <c r="D31" s="12" vm="254">
        <f ca="1"/>
        <v>207.46</v>
      </c>
      <c r="H31" s="11" vm="255">
        <f ca="1"/>
        <v>45717</v>
      </c>
      <c r="I31" s="12" vm="256">
        <f ca="1"/>
        <v>108.38</v>
      </c>
      <c r="M31" s="11" vm="257">
        <f ca="1"/>
        <v>42430</v>
      </c>
      <c r="N31" s="12" vm="258">
        <f ca="1"/>
        <v>188.56</v>
      </c>
      <c r="R31" s="11" vm="259">
        <f ca="1"/>
        <v>43891</v>
      </c>
      <c r="S31" s="12" vm="260">
        <f ca="1"/>
        <v>128.91</v>
      </c>
      <c r="W31" s="11" vm="39">
        <f ca="1"/>
        <v>44986</v>
      </c>
      <c r="X31" s="12" vm="261">
        <f ca="1"/>
        <v>288.3</v>
      </c>
    </row>
    <row r="32" spans="1:24" x14ac:dyDescent="0.25">
      <c r="C32" s="11" vm="48">
        <f ca="1"/>
        <v>45017</v>
      </c>
      <c r="D32" s="12" vm="262">
        <f ca="1"/>
        <v>164.31</v>
      </c>
      <c r="H32" s="11" vm="263">
        <f ca="1"/>
        <v>45748</v>
      </c>
      <c r="I32" s="12" vm="264">
        <f ca="1"/>
        <v>108.92</v>
      </c>
      <c r="M32" s="11" vm="265">
        <f ca="1"/>
        <v>42461</v>
      </c>
      <c r="N32" s="12" vm="266">
        <f ca="1"/>
        <v>189.22</v>
      </c>
      <c r="R32" s="11" vm="267">
        <f ca="1"/>
        <v>43922</v>
      </c>
      <c r="S32" s="12" vm="268">
        <f ca="1"/>
        <v>145.84</v>
      </c>
      <c r="W32" s="11" vm="48">
        <f ca="1"/>
        <v>45017</v>
      </c>
      <c r="X32" s="12" vm="269">
        <f ca="1"/>
        <v>307.26</v>
      </c>
    </row>
    <row r="33" spans="3:24" x14ac:dyDescent="0.25">
      <c r="C33" s="11" vm="59">
        <f ca="1"/>
        <v>45047</v>
      </c>
      <c r="D33" s="12" vm="270">
        <f ca="1"/>
        <v>203.93</v>
      </c>
      <c r="H33" s="11" vm="271">
        <f ca="1"/>
        <v>45778</v>
      </c>
      <c r="I33" s="12" vm="272">
        <f ca="1"/>
        <v>135.13</v>
      </c>
      <c r="M33" s="11" vm="273">
        <f ca="1"/>
        <v>42491</v>
      </c>
      <c r="N33" s="12" vm="274">
        <f ca="1"/>
        <v>192.54</v>
      </c>
      <c r="R33" s="11" vm="275">
        <f ca="1"/>
        <v>43952</v>
      </c>
      <c r="S33" s="12" vm="276">
        <f ca="1"/>
        <v>153.71</v>
      </c>
      <c r="W33" s="11" vm="59">
        <f ca="1"/>
        <v>45047</v>
      </c>
      <c r="X33" s="12" vm="277">
        <f ca="1"/>
        <v>328.39</v>
      </c>
    </row>
    <row r="34" spans="3:24" x14ac:dyDescent="0.25">
      <c r="C34" s="11" vm="71">
        <f ca="1"/>
        <v>45078</v>
      </c>
      <c r="D34" s="12" vm="278">
        <f ca="1"/>
        <v>261.77</v>
      </c>
      <c r="H34" s="11" vm="279">
        <f ca="1"/>
        <v>45809</v>
      </c>
      <c r="I34" s="12" vm="280">
        <f ca="1"/>
        <v>157.99</v>
      </c>
      <c r="M34" s="11" vm="281">
        <f ca="1"/>
        <v>42522</v>
      </c>
      <c r="N34" s="12" vm="282">
        <f ca="1"/>
        <v>192.2</v>
      </c>
      <c r="R34" s="11" vm="283">
        <f ca="1"/>
        <v>43983</v>
      </c>
      <c r="S34" s="12" vm="284">
        <f ca="1"/>
        <v>156.53</v>
      </c>
      <c r="W34" s="11" vm="71">
        <f ca="1"/>
        <v>45078</v>
      </c>
      <c r="X34" s="12" vm="285">
        <f ca="1"/>
        <v>340.54</v>
      </c>
    </row>
    <row r="35" spans="3:24" x14ac:dyDescent="0.25">
      <c r="C35" s="11" vm="80">
        <f ca="1"/>
        <v>45108</v>
      </c>
      <c r="D35" s="12" vm="286">
        <f ca="1"/>
        <v>267.43</v>
      </c>
      <c r="H35" s="11" vm="287">
        <f ca="1"/>
        <v>45839</v>
      </c>
      <c r="I35" s="12" vm="288">
        <f ca="1"/>
        <v>177.87</v>
      </c>
      <c r="M35" s="11" vm="289">
        <f ca="1"/>
        <v>42552</v>
      </c>
      <c r="N35" s="12" vm="290">
        <f ca="1"/>
        <v>199.28</v>
      </c>
      <c r="R35" s="11" vm="291">
        <f ca="1"/>
        <v>44013</v>
      </c>
      <c r="S35" s="12" vm="292">
        <f ca="1"/>
        <v>165.52</v>
      </c>
      <c r="W35" s="11" vm="80">
        <f ca="1"/>
        <v>45108</v>
      </c>
      <c r="X35" s="12" vm="293">
        <f ca="1"/>
        <v>335.92</v>
      </c>
    </row>
    <row r="36" spans="3:24" x14ac:dyDescent="0.25">
      <c r="C36" s="11" vm="89">
        <f ca="1"/>
        <v>45139</v>
      </c>
      <c r="D36" s="12" vm="294">
        <f ca="1"/>
        <v>258.08</v>
      </c>
      <c r="H36" s="11" vm="295">
        <f ca="1"/>
        <v>45870</v>
      </c>
      <c r="I36" s="12" vm="296">
        <f ca="1"/>
        <v>174.18</v>
      </c>
      <c r="M36" s="11" vm="297">
        <f ca="1"/>
        <v>42583</v>
      </c>
      <c r="N36" s="12" vm="298">
        <f ca="1"/>
        <v>199.52</v>
      </c>
      <c r="R36" s="11" vm="299">
        <f ca="1"/>
        <v>44044</v>
      </c>
      <c r="S36" s="12" vm="300">
        <f ca="1"/>
        <v>177.28</v>
      </c>
      <c r="W36" s="11" vm="89">
        <f ca="1"/>
        <v>45139</v>
      </c>
      <c r="X36" s="12" vm="301">
        <f ca="1"/>
        <v>327.76</v>
      </c>
    </row>
    <row r="37" spans="3:24" x14ac:dyDescent="0.25">
      <c r="C37" s="11" vm="98">
        <f ca="1"/>
        <v>45170</v>
      </c>
      <c r="D37" s="12" vm="302">
        <f ca="1"/>
        <v>250.22</v>
      </c>
      <c r="H37" s="11" vm="303">
        <f ca="1"/>
        <v>45901</v>
      </c>
      <c r="I37" s="12" vm="304">
        <f ca="1"/>
        <v>186.58</v>
      </c>
      <c r="M37" s="11" vm="305">
        <f ca="1"/>
        <v>42614</v>
      </c>
      <c r="N37" s="12" vm="306">
        <f ca="1"/>
        <v>198.69</v>
      </c>
      <c r="R37" s="11" vm="307">
        <f ca="1"/>
        <v>44075</v>
      </c>
      <c r="S37" s="12" vm="308">
        <f ca="1"/>
        <v>170.31</v>
      </c>
      <c r="W37" s="11" vm="98">
        <f ca="1"/>
        <v>45170</v>
      </c>
      <c r="X37" s="12" vm="309">
        <f ca="1"/>
        <v>315.75</v>
      </c>
    </row>
    <row r="38" spans="3:24" x14ac:dyDescent="0.25">
      <c r="C38" s="11" vm="107">
        <f ca="1"/>
        <v>45200</v>
      </c>
      <c r="D38" s="12" vm="310">
        <f ca="1"/>
        <v>200.84</v>
      </c>
      <c r="H38" s="11" vm="311">
        <f ca="1"/>
        <v>45931</v>
      </c>
      <c r="I38" s="12" vm="312">
        <f ca="1"/>
        <v>202.49</v>
      </c>
      <c r="M38" s="11" vm="313">
        <f ca="1"/>
        <v>42644</v>
      </c>
      <c r="N38" s="12" vm="314">
        <f ca="1"/>
        <v>195.13</v>
      </c>
      <c r="R38" s="11" vm="315">
        <f ca="1"/>
        <v>44105</v>
      </c>
      <c r="S38" s="12" vm="316">
        <f ca="1"/>
        <v>166.99</v>
      </c>
      <c r="W38" s="11" vm="107">
        <f ca="1"/>
        <v>45200</v>
      </c>
      <c r="X38" s="12" vm="317">
        <f ca="1"/>
        <v>338.11</v>
      </c>
    </row>
    <row r="39" spans="3:24" x14ac:dyDescent="0.25">
      <c r="C39" s="11" vm="116">
        <f ca="1"/>
        <v>45231</v>
      </c>
      <c r="D39" s="12" vm="318">
        <f ca="1"/>
        <v>240.08</v>
      </c>
      <c r="H39" s="11" vm="319">
        <f ca="1"/>
        <v>45962</v>
      </c>
      <c r="I39" s="12" vm="58">
        <f ca="1"/>
        <v>193.8</v>
      </c>
      <c r="M39" s="11" vm="320">
        <f ca="1"/>
        <v>42675</v>
      </c>
      <c r="N39" s="12" vm="321">
        <f ca="1"/>
        <v>202.4</v>
      </c>
      <c r="R39" s="11" vm="1">
        <f ca="1"/>
        <v>44136</v>
      </c>
      <c r="S39" s="12" vm="322">
        <f ca="1"/>
        <v>186.7</v>
      </c>
      <c r="W39" s="11" vm="116">
        <f ca="1"/>
        <v>45231</v>
      </c>
      <c r="X39" s="12" vm="323">
        <f ca="1"/>
        <v>378.91</v>
      </c>
    </row>
    <row r="40" spans="3:24" x14ac:dyDescent="0.25">
      <c r="C40" s="11" vm="125">
        <f ca="1"/>
        <v>45261</v>
      </c>
      <c r="D40" s="12" vm="324">
        <f ca="1"/>
        <v>248.48</v>
      </c>
      <c r="M40" s="11" vm="325">
        <f ca="1"/>
        <v>42705</v>
      </c>
      <c r="N40" s="12" vm="326">
        <f ca="1"/>
        <v>205.31</v>
      </c>
      <c r="R40" s="11" vm="10">
        <f ca="1"/>
        <v>44166</v>
      </c>
      <c r="S40" s="12" vm="327">
        <f ca="1"/>
        <v>194.64</v>
      </c>
      <c r="W40" s="11" vm="125">
        <f ca="1"/>
        <v>45261</v>
      </c>
      <c r="X40" s="12" vm="328">
        <f ca="1"/>
        <v>376.04</v>
      </c>
    </row>
    <row r="41" spans="3:24" x14ac:dyDescent="0.25">
      <c r="C41" s="11" vm="134">
        <f ca="1"/>
        <v>45292</v>
      </c>
      <c r="D41" s="12" vm="329">
        <f ca="1"/>
        <v>187.29</v>
      </c>
      <c r="M41" s="11" vm="330">
        <f ca="1"/>
        <v>42736</v>
      </c>
      <c r="N41" s="12" vm="331">
        <f ca="1"/>
        <v>208.97</v>
      </c>
      <c r="R41" s="11" vm="19">
        <f ca="1"/>
        <v>44197</v>
      </c>
      <c r="S41" s="12" vm="332">
        <f ca="1"/>
        <v>193.99</v>
      </c>
      <c r="W41" s="11" vm="134">
        <f ca="1"/>
        <v>45292</v>
      </c>
      <c r="X41" s="12" vm="333">
        <f ca="1"/>
        <v>397.58</v>
      </c>
    </row>
    <row r="42" spans="3:24" x14ac:dyDescent="0.25">
      <c r="C42" s="11" vm="143">
        <f ca="1"/>
        <v>45323</v>
      </c>
      <c r="D42" s="12" vm="334">
        <f ca="1"/>
        <v>201.88</v>
      </c>
      <c r="M42" s="11" vm="335">
        <f ca="1"/>
        <v>42767</v>
      </c>
      <c r="N42" s="12" vm="336">
        <f ca="1"/>
        <v>217.07</v>
      </c>
      <c r="R42" s="11" vm="28">
        <f ca="1"/>
        <v>44228</v>
      </c>
      <c r="S42" s="12" vm="337">
        <f ca="1"/>
        <v>200.08</v>
      </c>
      <c r="W42" s="11" vm="143">
        <f ca="1"/>
        <v>45323</v>
      </c>
      <c r="X42" s="12" vm="338">
        <f ca="1"/>
        <v>413.64</v>
      </c>
    </row>
    <row r="43" spans="3:24" x14ac:dyDescent="0.25">
      <c r="C43" s="11" vm="152">
        <f ca="1"/>
        <v>45352</v>
      </c>
      <c r="D43" s="12" vm="339">
        <f ca="1"/>
        <v>175.79</v>
      </c>
      <c r="M43" s="11" vm="340">
        <f ca="1"/>
        <v>42795</v>
      </c>
      <c r="N43" s="12" vm="341">
        <f ca="1"/>
        <v>216.35</v>
      </c>
      <c r="R43" s="11" vm="37">
        <f ca="1"/>
        <v>44256</v>
      </c>
      <c r="S43" s="12" vm="342">
        <f ca="1"/>
        <v>206.69</v>
      </c>
      <c r="W43" s="11" vm="152">
        <f ca="1"/>
        <v>45352</v>
      </c>
      <c r="X43" s="12" vm="343">
        <f ca="1"/>
        <v>420.72</v>
      </c>
    </row>
    <row r="44" spans="3:24" x14ac:dyDescent="0.25">
      <c r="C44" s="11" vm="161">
        <f ca="1"/>
        <v>45383</v>
      </c>
      <c r="D44" s="12" vm="344">
        <f ca="1"/>
        <v>183.28</v>
      </c>
      <c r="M44" s="11" vm="345">
        <f ca="1"/>
        <v>42826</v>
      </c>
      <c r="N44" s="12" vm="346">
        <f ca="1"/>
        <v>218.6</v>
      </c>
      <c r="R44" s="11" vm="46">
        <f ca="1"/>
        <v>44287</v>
      </c>
      <c r="S44" s="12" vm="347">
        <f ca="1"/>
        <v>217.1</v>
      </c>
      <c r="W44" s="11" vm="161">
        <f ca="1"/>
        <v>45383</v>
      </c>
      <c r="X44" s="12" vm="348">
        <f ca="1"/>
        <v>389.33</v>
      </c>
    </row>
    <row r="45" spans="3:24" x14ac:dyDescent="0.25">
      <c r="C45" s="11" vm="170">
        <f ca="1"/>
        <v>45413</v>
      </c>
      <c r="D45" s="12" vm="349">
        <f ca="1"/>
        <v>178.08</v>
      </c>
      <c r="M45" s="11" vm="350">
        <f ca="1"/>
        <v>42856</v>
      </c>
      <c r="N45" s="12" vm="351">
        <f ca="1"/>
        <v>221.67</v>
      </c>
      <c r="R45" s="11" vm="56">
        <f ca="1"/>
        <v>44317</v>
      </c>
      <c r="S45" s="12" vm="352">
        <f ca="1"/>
        <v>218.09</v>
      </c>
      <c r="W45" s="11" vm="170">
        <f ca="1"/>
        <v>45413</v>
      </c>
      <c r="X45" s="12" vm="353">
        <f ca="1"/>
        <v>415.13</v>
      </c>
    </row>
    <row r="46" spans="3:24" x14ac:dyDescent="0.25">
      <c r="C46" s="11" vm="179">
        <f ca="1"/>
        <v>45444</v>
      </c>
      <c r="D46" s="12" vm="354">
        <f ca="1"/>
        <v>197.88</v>
      </c>
      <c r="M46" s="11" vm="355">
        <f ca="1"/>
        <v>42887</v>
      </c>
      <c r="N46" s="12" vm="356">
        <f ca="1"/>
        <v>222.06</v>
      </c>
      <c r="R46" s="11" vm="69">
        <f ca="1"/>
        <v>44348</v>
      </c>
      <c r="S46" s="12" vm="357">
        <f ca="1"/>
        <v>222.82</v>
      </c>
      <c r="W46" s="11" vm="179">
        <f ca="1"/>
        <v>45444</v>
      </c>
      <c r="X46" s="12" vm="358">
        <f ca="1"/>
        <v>446.95</v>
      </c>
    </row>
    <row r="47" spans="3:24" x14ac:dyDescent="0.25">
      <c r="C47" s="11" vm="188">
        <f ca="1"/>
        <v>45474</v>
      </c>
      <c r="D47" s="12" vm="359">
        <f ca="1"/>
        <v>232.07</v>
      </c>
      <c r="M47" s="11" vm="360">
        <f ca="1"/>
        <v>42917</v>
      </c>
      <c r="N47" s="12" vm="361">
        <f ca="1"/>
        <v>226.64</v>
      </c>
      <c r="R47" s="11" vm="78">
        <f ca="1"/>
        <v>44378</v>
      </c>
      <c r="S47" s="12" vm="362">
        <f ca="1"/>
        <v>226.69</v>
      </c>
      <c r="W47" s="11" vm="188">
        <f ca="1"/>
        <v>45474</v>
      </c>
      <c r="X47" s="12" vm="363">
        <f ca="1"/>
        <v>418.35</v>
      </c>
    </row>
    <row r="48" spans="3:24" x14ac:dyDescent="0.25">
      <c r="C48" s="11" vm="197">
        <f ca="1"/>
        <v>45505</v>
      </c>
      <c r="D48" s="12" vm="364">
        <f ca="1"/>
        <v>214.11</v>
      </c>
      <c r="M48" s="11" vm="365">
        <f ca="1"/>
        <v>42948</v>
      </c>
      <c r="N48" s="12" vm="366">
        <f ca="1"/>
        <v>227.3</v>
      </c>
      <c r="R48" s="11" vm="87">
        <f ca="1"/>
        <v>44409</v>
      </c>
      <c r="S48" s="12" vm="367">
        <f ca="1"/>
        <v>233.17</v>
      </c>
      <c r="W48" s="11" vm="197">
        <f ca="1"/>
        <v>45505</v>
      </c>
      <c r="X48" s="12" vm="368">
        <f ca="1"/>
        <v>417.14</v>
      </c>
    </row>
    <row r="49" spans="3:24" x14ac:dyDescent="0.25">
      <c r="C49" s="11" vm="206">
        <f ca="1"/>
        <v>45536</v>
      </c>
      <c r="D49" s="12" vm="369">
        <f ca="1"/>
        <v>261.63</v>
      </c>
      <c r="M49" s="11" vm="370">
        <f ca="1"/>
        <v>42979</v>
      </c>
      <c r="N49" s="12" vm="371">
        <f ca="1"/>
        <v>230.76</v>
      </c>
      <c r="R49" s="11" vm="96">
        <f ca="1"/>
        <v>44440</v>
      </c>
      <c r="S49" s="12" vm="356">
        <f ca="1"/>
        <v>222.06</v>
      </c>
      <c r="W49" s="11" vm="206">
        <f ca="1"/>
        <v>45536</v>
      </c>
      <c r="X49" s="12" vm="372">
        <f ca="1"/>
        <v>430.3</v>
      </c>
    </row>
    <row r="50" spans="3:24" x14ac:dyDescent="0.25">
      <c r="C50" s="11" vm="215">
        <f ca="1"/>
        <v>45566</v>
      </c>
      <c r="D50" s="12" vm="373">
        <f ca="1"/>
        <v>249.85</v>
      </c>
      <c r="M50" s="11" vm="374">
        <f ca="1"/>
        <v>43009</v>
      </c>
      <c r="N50" s="12" vm="375">
        <f ca="1"/>
        <v>236.13</v>
      </c>
      <c r="R50" s="11" vm="105">
        <f ca="1"/>
        <v>44470</v>
      </c>
      <c r="S50" s="12" vm="376">
        <f ca="1"/>
        <v>236.91</v>
      </c>
      <c r="W50" s="11" vm="215">
        <f ca="1"/>
        <v>45566</v>
      </c>
      <c r="X50" s="12" vm="377">
        <f ca="1"/>
        <v>406.35</v>
      </c>
    </row>
    <row r="51" spans="3:24" x14ac:dyDescent="0.25">
      <c r="C51" s="11" vm="223">
        <f ca="1"/>
        <v>45597</v>
      </c>
      <c r="D51" s="12" vm="378">
        <f ca="1"/>
        <v>345.16</v>
      </c>
      <c r="M51" s="11" vm="7">
        <f ca="1"/>
        <v>43040</v>
      </c>
      <c r="N51" s="12" vm="379">
        <f ca="1"/>
        <v>243.35</v>
      </c>
      <c r="R51" s="11" vm="114">
        <f ca="1"/>
        <v>44501</v>
      </c>
      <c r="S51" s="12" vm="380">
        <f ca="1"/>
        <v>233.45</v>
      </c>
      <c r="W51" s="11" vm="223">
        <f ca="1"/>
        <v>45597</v>
      </c>
      <c r="X51" s="12" vm="381">
        <f ca="1"/>
        <v>423.46</v>
      </c>
    </row>
    <row r="52" spans="3:24" x14ac:dyDescent="0.25">
      <c r="C52" s="11" vm="231">
        <f ca="1"/>
        <v>45627</v>
      </c>
      <c r="D52" s="12" vm="382">
        <f ca="1"/>
        <v>403.84</v>
      </c>
      <c r="M52" s="11" vm="16">
        <f ca="1"/>
        <v>43070</v>
      </c>
      <c r="N52" s="12" vm="383">
        <f ca="1"/>
        <v>245.29</v>
      </c>
      <c r="R52" s="11" vm="123">
        <f ca="1"/>
        <v>44531</v>
      </c>
      <c r="S52" s="12" vm="384">
        <f ca="1"/>
        <v>241.44</v>
      </c>
      <c r="W52" s="11" vm="231">
        <f ca="1"/>
        <v>45627</v>
      </c>
      <c r="X52" s="12" vm="385">
        <f ca="1"/>
        <v>421.5</v>
      </c>
    </row>
    <row r="53" spans="3:24" x14ac:dyDescent="0.25">
      <c r="C53" s="11" vm="239">
        <f ca="1"/>
        <v>45658</v>
      </c>
      <c r="D53" s="12" vm="386">
        <f ca="1"/>
        <v>404.6</v>
      </c>
      <c r="M53" s="11" vm="25">
        <f ca="1"/>
        <v>43101</v>
      </c>
      <c r="N53" s="12" vm="387">
        <f ca="1"/>
        <v>258.99</v>
      </c>
      <c r="R53" s="11" vm="132">
        <f ca="1"/>
        <v>44562</v>
      </c>
      <c r="S53" s="12" vm="388">
        <f ca="1"/>
        <v>226.81</v>
      </c>
      <c r="W53" s="11" vm="239">
        <f ca="1"/>
        <v>45658</v>
      </c>
      <c r="X53" s="12" vm="389">
        <f ca="1"/>
        <v>415.06</v>
      </c>
    </row>
    <row r="54" spans="3:24" x14ac:dyDescent="0.25">
      <c r="C54" s="11" vm="247">
        <f ca="1"/>
        <v>45689</v>
      </c>
      <c r="D54" s="12" vm="390">
        <f ca="1"/>
        <v>292.98</v>
      </c>
      <c r="M54" s="11" vm="34">
        <f ca="1"/>
        <v>43132</v>
      </c>
      <c r="N54" s="12" vm="391">
        <f ca="1"/>
        <v>249.34</v>
      </c>
      <c r="R54" s="11" vm="141">
        <f ca="1"/>
        <v>44593</v>
      </c>
      <c r="S54" s="12" vm="392">
        <f ca="1"/>
        <v>221.17</v>
      </c>
      <c r="W54" s="11" vm="247">
        <f ca="1"/>
        <v>45689</v>
      </c>
      <c r="X54" s="12" vm="393">
        <f ca="1"/>
        <v>396.99</v>
      </c>
    </row>
    <row r="55" spans="3:24" x14ac:dyDescent="0.25">
      <c r="C55" s="11" vm="255">
        <f ca="1"/>
        <v>45717</v>
      </c>
      <c r="D55" s="12" vm="394">
        <f ca="1"/>
        <v>259.16000000000003</v>
      </c>
      <c r="M55" s="11" vm="43">
        <f ca="1"/>
        <v>43160</v>
      </c>
      <c r="N55" s="12" vm="395">
        <f ca="1"/>
        <v>242.08</v>
      </c>
      <c r="R55" s="11" vm="150">
        <f ca="1"/>
        <v>44621</v>
      </c>
      <c r="S55" s="12" vm="396">
        <f ca="1"/>
        <v>227.67</v>
      </c>
      <c r="W55" s="11" vm="255">
        <f ca="1"/>
        <v>45717</v>
      </c>
      <c r="X55" s="12" vm="397">
        <f ca="1"/>
        <v>375.39</v>
      </c>
    </row>
    <row r="56" spans="3:24" x14ac:dyDescent="0.25">
      <c r="C56" s="11" vm="263">
        <f ca="1"/>
        <v>45748</v>
      </c>
      <c r="D56" s="12" vm="398">
        <f ca="1"/>
        <v>282.16000000000003</v>
      </c>
      <c r="M56" s="11" vm="52">
        <f ca="1"/>
        <v>43191</v>
      </c>
      <c r="N56" s="12" vm="399">
        <f ca="1"/>
        <v>242.92</v>
      </c>
      <c r="R56" s="11" vm="159">
        <f ca="1"/>
        <v>44652</v>
      </c>
      <c r="S56" s="12" vm="400">
        <f ca="1"/>
        <v>206.88</v>
      </c>
      <c r="W56" s="11" vm="263">
        <f ca="1"/>
        <v>45748</v>
      </c>
      <c r="X56" s="12" vm="401">
        <f ca="1"/>
        <v>395.26</v>
      </c>
    </row>
    <row r="57" spans="3:24" x14ac:dyDescent="0.25">
      <c r="C57" s="11" vm="271">
        <f ca="1"/>
        <v>45778</v>
      </c>
      <c r="D57" s="12" vm="402">
        <f ca="1"/>
        <v>346.46</v>
      </c>
      <c r="M57" s="11" vm="65">
        <f ca="1"/>
        <v>43221</v>
      </c>
      <c r="N57" s="12" vm="403">
        <f ca="1"/>
        <v>248.79</v>
      </c>
      <c r="R57" s="11" vm="168">
        <f ca="1"/>
        <v>44682</v>
      </c>
      <c r="S57" s="12" vm="404">
        <f ca="1"/>
        <v>206.36</v>
      </c>
      <c r="W57" s="11" vm="271">
        <f ca="1"/>
        <v>45778</v>
      </c>
      <c r="X57" s="12" vm="405">
        <f ca="1"/>
        <v>460.36</v>
      </c>
    </row>
    <row r="58" spans="3:24" x14ac:dyDescent="0.25">
      <c r="C58" s="11" vm="279">
        <f ca="1"/>
        <v>45809</v>
      </c>
      <c r="D58" s="12" vm="406">
        <f ca="1"/>
        <v>317.66000000000003</v>
      </c>
      <c r="M58" s="11" vm="75">
        <f ca="1"/>
        <v>43252</v>
      </c>
      <c r="N58" s="12" vm="407">
        <f ca="1"/>
        <v>249.51</v>
      </c>
      <c r="R58" s="11" vm="177">
        <f ca="1"/>
        <v>44713</v>
      </c>
      <c r="S58" s="12" vm="408">
        <f ca="1"/>
        <v>188.62</v>
      </c>
      <c r="W58" s="11" vm="279">
        <f ca="1"/>
        <v>45809</v>
      </c>
      <c r="X58" s="12" vm="409">
        <f ca="1"/>
        <v>497.41</v>
      </c>
    </row>
    <row r="59" spans="3:24" x14ac:dyDescent="0.25">
      <c r="C59" s="11" vm="287">
        <f ca="1"/>
        <v>45839</v>
      </c>
      <c r="D59" s="12" vm="410">
        <f ca="1"/>
        <v>308.27</v>
      </c>
      <c r="M59" s="11" vm="84">
        <f ca="1"/>
        <v>43282</v>
      </c>
      <c r="N59" s="12" vm="411">
        <f ca="1"/>
        <v>258.39999999999998</v>
      </c>
      <c r="R59" s="11" vm="186">
        <f ca="1"/>
        <v>44743</v>
      </c>
      <c r="S59" s="12" vm="412">
        <f ca="1"/>
        <v>206.25</v>
      </c>
      <c r="W59" s="11" vm="287">
        <f ca="1"/>
        <v>45839</v>
      </c>
      <c r="X59" s="12" vm="413">
        <f ca="1"/>
        <v>533.5</v>
      </c>
    </row>
    <row r="60" spans="3:24" x14ac:dyDescent="0.25">
      <c r="C60" s="11" vm="295">
        <f ca="1"/>
        <v>45870</v>
      </c>
      <c r="D60" s="12" vm="414">
        <f ca="1"/>
        <v>333.87</v>
      </c>
      <c r="M60" s="11" vm="93">
        <f ca="1"/>
        <v>43313</v>
      </c>
      <c r="N60" s="12" vm="415">
        <f ca="1"/>
        <v>266.72000000000003</v>
      </c>
      <c r="R60" s="11" vm="195">
        <f ca="1"/>
        <v>44774</v>
      </c>
      <c r="S60" s="12" vm="416">
        <f ca="1"/>
        <v>198.56</v>
      </c>
      <c r="W60" s="11" vm="295">
        <f ca="1"/>
        <v>45870</v>
      </c>
      <c r="X60" s="12" vm="417">
        <f ca="1"/>
        <v>506.69</v>
      </c>
    </row>
    <row r="61" spans="3:24" x14ac:dyDescent="0.25">
      <c r="C61" s="11" vm="303">
        <f ca="1"/>
        <v>45901</v>
      </c>
      <c r="D61" s="12" vm="418">
        <f ca="1"/>
        <v>444.72</v>
      </c>
      <c r="M61" s="11" vm="102">
        <f ca="1"/>
        <v>43344</v>
      </c>
      <c r="N61" s="12" vm="419">
        <f ca="1"/>
        <v>267.05</v>
      </c>
      <c r="R61" s="11" vm="204">
        <f ca="1"/>
        <v>44805</v>
      </c>
      <c r="S61" s="12" vm="420">
        <f ca="1"/>
        <v>179.47</v>
      </c>
      <c r="W61" s="11" vm="303">
        <f ca="1"/>
        <v>45901</v>
      </c>
      <c r="X61" s="12" vm="421">
        <f ca="1"/>
        <v>517.95000000000005</v>
      </c>
    </row>
    <row r="62" spans="3:24" x14ac:dyDescent="0.25">
      <c r="C62" s="11" vm="311">
        <f ca="1"/>
        <v>45931</v>
      </c>
      <c r="D62" s="12" vm="422">
        <f ca="1"/>
        <v>456.56</v>
      </c>
      <c r="M62" s="11" vm="111">
        <f ca="1"/>
        <v>43374</v>
      </c>
      <c r="N62" s="12" vm="403">
        <f ca="1"/>
        <v>248.79</v>
      </c>
      <c r="R62" s="11" vm="213">
        <f ca="1"/>
        <v>44835</v>
      </c>
      <c r="S62" s="12" vm="423">
        <f ca="1"/>
        <v>194.03</v>
      </c>
      <c r="W62" s="11" vm="311">
        <f ca="1"/>
        <v>45931</v>
      </c>
      <c r="X62" s="12" vm="424">
        <f ca="1"/>
        <v>517.80999999999995</v>
      </c>
    </row>
    <row r="63" spans="3:24" x14ac:dyDescent="0.25">
      <c r="C63" s="11" vm="319">
        <f ca="1"/>
        <v>45962</v>
      </c>
      <c r="D63" s="12" vm="55">
        <f ca="1"/>
        <v>430.6</v>
      </c>
      <c r="M63" s="11" vm="120">
        <f ca="1"/>
        <v>43405</v>
      </c>
      <c r="N63" s="12" vm="425">
        <f ca="1"/>
        <v>253.48</v>
      </c>
      <c r="R63" s="11" vm="3">
        <f ca="1"/>
        <v>44866</v>
      </c>
      <c r="S63" s="12" vm="426">
        <f ca="1"/>
        <v>204.06</v>
      </c>
      <c r="W63" s="11" vm="319">
        <f ca="1"/>
        <v>45962</v>
      </c>
      <c r="X63" s="12" vm="67">
        <f ca="1"/>
        <v>511.14</v>
      </c>
    </row>
    <row r="64" spans="3:24" x14ac:dyDescent="0.25">
      <c r="M64" s="11" vm="129">
        <f ca="1"/>
        <v>43435</v>
      </c>
      <c r="N64" s="12" vm="427">
        <f ca="1"/>
        <v>229.81</v>
      </c>
      <c r="R64" s="11" vm="12">
        <f ca="1"/>
        <v>44896</v>
      </c>
      <c r="S64" s="12" vm="428">
        <f ca="1"/>
        <v>191.19</v>
      </c>
    </row>
    <row r="65" spans="13:19" x14ac:dyDescent="0.25">
      <c r="M65" s="11" vm="138">
        <f ca="1"/>
        <v>43466</v>
      </c>
      <c r="N65" s="12" vm="429">
        <f ca="1"/>
        <v>248.01</v>
      </c>
      <c r="R65" s="11" vm="21">
        <f ca="1"/>
        <v>44927</v>
      </c>
      <c r="S65" s="12" vm="430">
        <f ca="1"/>
        <v>204.43</v>
      </c>
    </row>
    <row r="66" spans="13:19" x14ac:dyDescent="0.25">
      <c r="M66" s="11" vm="147">
        <f ca="1"/>
        <v>43497</v>
      </c>
      <c r="N66" s="12" vm="431">
        <f ca="1"/>
        <v>256.07</v>
      </c>
      <c r="R66" s="11" vm="30">
        <f ca="1"/>
        <v>44958</v>
      </c>
      <c r="S66" s="12" vm="298">
        <f ca="1"/>
        <v>199.52</v>
      </c>
    </row>
    <row r="67" spans="13:19" x14ac:dyDescent="0.25">
      <c r="M67" s="11" vm="156">
        <f ca="1"/>
        <v>43525</v>
      </c>
      <c r="N67" s="12" vm="432">
        <f ca="1"/>
        <v>259.54000000000002</v>
      </c>
      <c r="R67" s="11" vm="39">
        <f ca="1"/>
        <v>44986</v>
      </c>
      <c r="S67" s="12" vm="433">
        <f ca="1"/>
        <v>204.1</v>
      </c>
    </row>
    <row r="68" spans="13:19" x14ac:dyDescent="0.25">
      <c r="M68" s="11" vm="165">
        <f ca="1"/>
        <v>43556</v>
      </c>
      <c r="N68" s="12" vm="434">
        <f ca="1"/>
        <v>270.01</v>
      </c>
      <c r="R68" s="11" vm="48">
        <f ca="1"/>
        <v>45017</v>
      </c>
      <c r="S68" s="12" vm="435">
        <f ca="1"/>
        <v>206.3</v>
      </c>
    </row>
    <row r="69" spans="13:19" x14ac:dyDescent="0.25">
      <c r="M69" s="11" vm="174">
        <f ca="1"/>
        <v>43586</v>
      </c>
      <c r="N69" s="12" vm="436">
        <f ca="1"/>
        <v>252.87</v>
      </c>
      <c r="R69" s="11" vm="59">
        <f ca="1"/>
        <v>45047</v>
      </c>
      <c r="S69" s="12" vm="437">
        <f ca="1"/>
        <v>207.18</v>
      </c>
    </row>
    <row r="70" spans="13:19" x14ac:dyDescent="0.25">
      <c r="M70" s="11" vm="183">
        <f ca="1"/>
        <v>43617</v>
      </c>
      <c r="N70" s="12" vm="438">
        <f ca="1"/>
        <v>269.14999999999998</v>
      </c>
      <c r="R70" s="11" vm="71">
        <f ca="1"/>
        <v>45078</v>
      </c>
      <c r="S70" s="12" vm="439">
        <f ca="1"/>
        <v>220.28</v>
      </c>
    </row>
    <row r="71" spans="13:19" x14ac:dyDescent="0.25">
      <c r="M71" s="11" vm="192">
        <f ca="1"/>
        <v>43647</v>
      </c>
      <c r="N71" s="12" vm="440">
        <f ca="1"/>
        <v>273.08</v>
      </c>
      <c r="R71" s="11" vm="80">
        <f ca="1"/>
        <v>45108</v>
      </c>
      <c r="S71" s="12" vm="441">
        <f ca="1"/>
        <v>228.35</v>
      </c>
    </row>
    <row r="72" spans="13:19" x14ac:dyDescent="0.25">
      <c r="M72" s="11" vm="201">
        <f ca="1"/>
        <v>43678</v>
      </c>
      <c r="N72" s="12" vm="442">
        <f ca="1"/>
        <v>268.60000000000002</v>
      </c>
      <c r="R72" s="11" vm="89">
        <f ca="1"/>
        <v>45139</v>
      </c>
      <c r="S72" s="12" vm="443">
        <f ca="1"/>
        <v>223.94</v>
      </c>
    </row>
    <row r="73" spans="13:19" x14ac:dyDescent="0.25">
      <c r="M73" s="11" vm="210">
        <f ca="1"/>
        <v>43709</v>
      </c>
      <c r="N73" s="12" vm="444">
        <f ca="1"/>
        <v>272.60000000000002</v>
      </c>
      <c r="R73" s="11" vm="98">
        <f ca="1"/>
        <v>45170</v>
      </c>
      <c r="S73" s="12" vm="445">
        <f ca="1"/>
        <v>212.41</v>
      </c>
    </row>
    <row r="74" spans="13:19" x14ac:dyDescent="0.25">
      <c r="M74" s="11" vm="219">
        <f ca="1"/>
        <v>43739</v>
      </c>
      <c r="N74" s="12" vm="446">
        <f ca="1"/>
        <v>278.55</v>
      </c>
      <c r="R74" s="11" vm="107">
        <f ca="1"/>
        <v>45200</v>
      </c>
      <c r="S74" s="12" vm="447">
        <f ca="1"/>
        <v>206.79</v>
      </c>
    </row>
    <row r="75" spans="13:19" x14ac:dyDescent="0.25">
      <c r="M75" s="11" vm="227">
        <f ca="1"/>
        <v>43770</v>
      </c>
      <c r="N75" s="12" vm="448">
        <f ca="1"/>
        <v>288.64999999999998</v>
      </c>
      <c r="R75" s="11" vm="116">
        <f ca="1"/>
        <v>45231</v>
      </c>
      <c r="S75" s="12" vm="449">
        <f ca="1"/>
        <v>226.26</v>
      </c>
    </row>
    <row r="76" spans="13:19" x14ac:dyDescent="0.25">
      <c r="M76" s="11" vm="235">
        <f ca="1"/>
        <v>43800</v>
      </c>
      <c r="N76" s="12" vm="450">
        <f ca="1"/>
        <v>295.8</v>
      </c>
      <c r="R76" s="11" vm="125">
        <f ca="1"/>
        <v>45261</v>
      </c>
      <c r="S76" s="12" vm="451">
        <f ca="1"/>
        <v>237.22</v>
      </c>
    </row>
    <row r="77" spans="13:19" x14ac:dyDescent="0.25">
      <c r="M77" s="11" vm="243">
        <f ca="1"/>
        <v>43831</v>
      </c>
      <c r="N77" s="12" vm="452">
        <f ca="1"/>
        <v>295.69</v>
      </c>
      <c r="R77" s="11" vm="134">
        <f ca="1"/>
        <v>45292</v>
      </c>
      <c r="S77" s="12" vm="453">
        <f ca="1"/>
        <v>239.87</v>
      </c>
    </row>
    <row r="78" spans="13:19" x14ac:dyDescent="0.25">
      <c r="M78" s="11" vm="251">
        <f ca="1"/>
        <v>43862</v>
      </c>
      <c r="N78" s="12" vm="454">
        <f ca="1"/>
        <v>271.74</v>
      </c>
      <c r="R78" s="11" vm="143">
        <f ca="1"/>
        <v>45323</v>
      </c>
      <c r="S78" s="12" vm="455">
        <f ca="1"/>
        <v>252.58</v>
      </c>
    </row>
    <row r="79" spans="13:19" x14ac:dyDescent="0.25">
      <c r="M79" s="11" vm="259">
        <f ca="1"/>
        <v>43891</v>
      </c>
      <c r="N79" s="12" vm="456">
        <f ca="1"/>
        <v>236.82</v>
      </c>
      <c r="R79" s="11" vm="152">
        <f ca="1"/>
        <v>45352</v>
      </c>
      <c r="S79" s="12" vm="457">
        <f ca="1"/>
        <v>259.89999999999998</v>
      </c>
    </row>
    <row r="80" spans="13:19" x14ac:dyDescent="0.25">
      <c r="M80" s="11" vm="267">
        <f ca="1"/>
        <v>43922</v>
      </c>
      <c r="N80" s="12" vm="458">
        <f ca="1"/>
        <v>267.10000000000002</v>
      </c>
      <c r="R80" s="11" vm="161">
        <f ca="1"/>
        <v>45383</v>
      </c>
      <c r="S80" s="12" vm="459">
        <f ca="1"/>
        <v>248.61</v>
      </c>
    </row>
    <row r="81" spans="13:19" x14ac:dyDescent="0.25">
      <c r="M81" s="11" vm="275">
        <f ca="1"/>
        <v>43952</v>
      </c>
      <c r="N81" s="12" vm="460">
        <f ca="1"/>
        <v>279.75</v>
      </c>
      <c r="R81" s="11" vm="170">
        <f ca="1"/>
        <v>45413</v>
      </c>
      <c r="S81" s="12" vm="461">
        <f ca="1"/>
        <v>260.44</v>
      </c>
    </row>
    <row r="82" spans="13:19" x14ac:dyDescent="0.25">
      <c r="M82" s="11" vm="283">
        <f ca="1"/>
        <v>43983</v>
      </c>
      <c r="N82" s="12" vm="462">
        <f ca="1"/>
        <v>283.43</v>
      </c>
      <c r="R82" s="11" vm="179">
        <f ca="1"/>
        <v>45444</v>
      </c>
      <c r="S82" s="12" vm="463">
        <f ca="1"/>
        <v>267.51</v>
      </c>
    </row>
    <row r="83" spans="13:19" x14ac:dyDescent="0.25">
      <c r="M83" s="11" vm="291">
        <f ca="1"/>
        <v>44013</v>
      </c>
      <c r="N83" s="12" vm="464">
        <f ca="1"/>
        <v>300.10000000000002</v>
      </c>
      <c r="R83" s="11" vm="188">
        <f ca="1"/>
        <v>45474</v>
      </c>
      <c r="S83" s="12" vm="465">
        <f ca="1"/>
        <v>272.57</v>
      </c>
    </row>
    <row r="84" spans="13:19" x14ac:dyDescent="0.25">
      <c r="M84" s="11" vm="299">
        <f ca="1"/>
        <v>44044</v>
      </c>
      <c r="N84" s="12" vm="466">
        <f ca="1"/>
        <v>321.02</v>
      </c>
      <c r="R84" s="11" vm="197">
        <f ca="1"/>
        <v>45505</v>
      </c>
      <c r="S84" s="12" vm="467">
        <f ca="1"/>
        <v>278.38</v>
      </c>
    </row>
    <row r="85" spans="13:19" x14ac:dyDescent="0.25">
      <c r="M85" s="11" vm="307">
        <f ca="1"/>
        <v>44075</v>
      </c>
      <c r="N85" s="12" vm="468">
        <f ca="1"/>
        <v>307.64999999999998</v>
      </c>
      <c r="R85" s="11" vm="206">
        <f ca="1"/>
        <v>45536</v>
      </c>
      <c r="S85" s="12" vm="469">
        <f ca="1"/>
        <v>283.16000000000003</v>
      </c>
    </row>
    <row r="86" spans="13:19" x14ac:dyDescent="0.25">
      <c r="M86" s="11" vm="315">
        <f ca="1"/>
        <v>44105</v>
      </c>
      <c r="N86" s="12" vm="470">
        <f ca="1"/>
        <v>299.82</v>
      </c>
      <c r="R86" s="11" vm="215">
        <f ca="1"/>
        <v>45566</v>
      </c>
      <c r="S86" s="12" vm="471">
        <f ca="1"/>
        <v>281.02999999999997</v>
      </c>
    </row>
    <row r="87" spans="13:19" x14ac:dyDescent="0.25">
      <c r="M87" s="11" vm="1">
        <f ca="1"/>
        <v>44136</v>
      </c>
      <c r="N87" s="12" vm="472">
        <f ca="1"/>
        <v>332.64</v>
      </c>
      <c r="R87" s="11" vm="223">
        <f ca="1"/>
        <v>45597</v>
      </c>
      <c r="S87" s="12" vm="473">
        <f ca="1"/>
        <v>299.86</v>
      </c>
    </row>
    <row r="88" spans="13:19" x14ac:dyDescent="0.25">
      <c r="M88" s="11" vm="10">
        <f ca="1"/>
        <v>44166</v>
      </c>
      <c r="N88" s="12" vm="474">
        <f ca="1"/>
        <v>343.69</v>
      </c>
      <c r="R88" s="11" vm="231">
        <f ca="1"/>
        <v>45627</v>
      </c>
      <c r="S88" s="12" vm="475">
        <f ca="1"/>
        <v>289.81</v>
      </c>
    </row>
    <row r="89" spans="13:19" x14ac:dyDescent="0.25">
      <c r="M89" s="11" vm="19">
        <f ca="1"/>
        <v>44197</v>
      </c>
      <c r="N89" s="12" vm="476">
        <f ca="1"/>
        <v>340.18</v>
      </c>
      <c r="R89" s="11" vm="239">
        <f ca="1"/>
        <v>45658</v>
      </c>
      <c r="S89" s="12" vm="477">
        <f ca="1"/>
        <v>298.60000000000002</v>
      </c>
    </row>
    <row r="90" spans="13:19" x14ac:dyDescent="0.25">
      <c r="M90" s="11" vm="28">
        <f ca="1"/>
        <v>44228</v>
      </c>
      <c r="N90" s="12" vm="478">
        <f ca="1"/>
        <v>349.59</v>
      </c>
      <c r="R90" s="11" vm="247">
        <f ca="1"/>
        <v>45689</v>
      </c>
      <c r="S90" s="12" vm="479">
        <f ca="1"/>
        <v>292.95999999999998</v>
      </c>
    </row>
    <row r="91" spans="13:19" x14ac:dyDescent="0.25">
      <c r="M91" s="11" vm="37">
        <f ca="1"/>
        <v>44256</v>
      </c>
      <c r="N91" s="12" vm="480">
        <f ca="1"/>
        <v>364.3</v>
      </c>
      <c r="R91" s="11" vm="255">
        <f ca="1"/>
        <v>45717</v>
      </c>
      <c r="S91" s="12" vm="481">
        <f ca="1"/>
        <v>274.83999999999997</v>
      </c>
    </row>
    <row r="92" spans="13:19" x14ac:dyDescent="0.25">
      <c r="M92" s="11" vm="46">
        <f ca="1"/>
        <v>44287</v>
      </c>
      <c r="N92" s="12" vm="482">
        <f ca="1"/>
        <v>383.57</v>
      </c>
      <c r="R92" s="11" vm="263">
        <f ca="1"/>
        <v>45748</v>
      </c>
      <c r="S92" s="12" vm="483">
        <f ca="1"/>
        <v>272.82</v>
      </c>
    </row>
    <row r="93" spans="13:19" x14ac:dyDescent="0.25">
      <c r="M93" s="11" vm="56">
        <f ca="1"/>
        <v>44317</v>
      </c>
      <c r="N93" s="12" vm="484">
        <f ca="1"/>
        <v>386.13</v>
      </c>
      <c r="R93" s="11" vm="271">
        <f ca="1"/>
        <v>45778</v>
      </c>
      <c r="S93" s="12" vm="485">
        <f ca="1"/>
        <v>289.88</v>
      </c>
    </row>
    <row r="94" spans="13:19" x14ac:dyDescent="0.25">
      <c r="M94" s="11" vm="69">
        <f ca="1"/>
        <v>44348</v>
      </c>
      <c r="N94" s="12" vm="486">
        <f ca="1"/>
        <v>393.52</v>
      </c>
      <c r="R94" s="11" vm="279">
        <f ca="1"/>
        <v>45809</v>
      </c>
      <c r="S94" s="12" vm="487">
        <f ca="1"/>
        <v>303.93</v>
      </c>
    </row>
    <row r="95" spans="13:19" x14ac:dyDescent="0.25">
      <c r="M95" s="11" vm="78">
        <f ca="1"/>
        <v>44378</v>
      </c>
      <c r="N95" s="12" vm="488">
        <f ca="1"/>
        <v>403.15</v>
      </c>
      <c r="R95" s="11" vm="287">
        <f ca="1"/>
        <v>45839</v>
      </c>
      <c r="S95" s="12" vm="489">
        <f ca="1"/>
        <v>310.89</v>
      </c>
    </row>
    <row r="96" spans="13:19" x14ac:dyDescent="0.25">
      <c r="M96" s="11" vm="87">
        <f ca="1"/>
        <v>44409</v>
      </c>
      <c r="N96" s="12" vm="490">
        <f ca="1"/>
        <v>415.05</v>
      </c>
      <c r="R96" s="11" vm="295">
        <f ca="1"/>
        <v>45870</v>
      </c>
      <c r="S96" s="12" vm="491">
        <f ca="1"/>
        <v>318.2</v>
      </c>
    </row>
    <row r="97" spans="13:19" x14ac:dyDescent="0.25">
      <c r="M97" s="11" vm="96">
        <f ca="1"/>
        <v>44440</v>
      </c>
      <c r="N97" s="12" vm="492">
        <f ca="1"/>
        <v>394.4</v>
      </c>
      <c r="R97" s="11" vm="303">
        <f ca="1"/>
        <v>45901</v>
      </c>
      <c r="S97" s="12" vm="493">
        <f ca="1"/>
        <v>328.17</v>
      </c>
    </row>
    <row r="98" spans="13:19" x14ac:dyDescent="0.25">
      <c r="M98" s="11" vm="105">
        <f ca="1"/>
        <v>44470</v>
      </c>
      <c r="N98" s="12" vm="494">
        <f ca="1"/>
        <v>422.16</v>
      </c>
      <c r="R98" s="11" vm="311">
        <f ca="1"/>
        <v>45931</v>
      </c>
      <c r="S98" s="12" vm="495">
        <f ca="1"/>
        <v>335.42</v>
      </c>
    </row>
    <row r="99" spans="13:19" x14ac:dyDescent="0.25">
      <c r="M99" s="11" vm="114">
        <f ca="1"/>
        <v>44501</v>
      </c>
      <c r="N99" s="12" vm="496">
        <f ca="1"/>
        <v>419.06</v>
      </c>
      <c r="R99" s="11" vm="319">
        <f ca="1"/>
        <v>45962</v>
      </c>
      <c r="S99" s="12" vm="64">
        <f ca="1"/>
        <v>335.86</v>
      </c>
    </row>
    <row r="100" spans="13:19" x14ac:dyDescent="0.25">
      <c r="M100" s="11" vm="123">
        <f ca="1"/>
        <v>44531</v>
      </c>
      <c r="N100" s="12" vm="497">
        <f ca="1"/>
        <v>436.57</v>
      </c>
    </row>
    <row r="101" spans="13:19" x14ac:dyDescent="0.25">
      <c r="M101" s="11" vm="132">
        <f ca="1"/>
        <v>44562</v>
      </c>
      <c r="N101" s="12" vm="498">
        <f ca="1"/>
        <v>413.69</v>
      </c>
    </row>
    <row r="102" spans="13:19" x14ac:dyDescent="0.25">
      <c r="M102" s="11" vm="141">
        <f ca="1"/>
        <v>44593</v>
      </c>
      <c r="N102" s="12" vm="499">
        <f ca="1"/>
        <v>401.36</v>
      </c>
    </row>
    <row r="103" spans="13:19" x14ac:dyDescent="0.25">
      <c r="M103" s="11" vm="150">
        <f ca="1"/>
        <v>44621</v>
      </c>
      <c r="N103" s="12" vm="500">
        <f ca="1"/>
        <v>415.17</v>
      </c>
    </row>
    <row r="104" spans="13:19" x14ac:dyDescent="0.25">
      <c r="M104" s="11" vm="159">
        <f ca="1"/>
        <v>44652</v>
      </c>
      <c r="N104" s="12" vm="501">
        <f ca="1"/>
        <v>378.7</v>
      </c>
    </row>
    <row r="105" spans="13:19" x14ac:dyDescent="0.25">
      <c r="M105" s="11" vm="168">
        <f ca="1"/>
        <v>44682</v>
      </c>
      <c r="N105" s="12" vm="502">
        <f ca="1"/>
        <v>379.68</v>
      </c>
    </row>
    <row r="106" spans="13:19" x14ac:dyDescent="0.25">
      <c r="M106" s="11" vm="177">
        <f ca="1"/>
        <v>44713</v>
      </c>
      <c r="N106" s="12" vm="503">
        <f ca="1"/>
        <v>346.88</v>
      </c>
    </row>
    <row r="107" spans="13:19" x14ac:dyDescent="0.25">
      <c r="M107" s="11" vm="186">
        <f ca="1"/>
        <v>44743</v>
      </c>
      <c r="N107" s="12" vm="504">
        <f ca="1"/>
        <v>378.79</v>
      </c>
    </row>
    <row r="108" spans="13:19" x14ac:dyDescent="0.25">
      <c r="M108" s="11" vm="195">
        <f ca="1"/>
        <v>44774</v>
      </c>
      <c r="N108" s="12" vm="505">
        <f ca="1"/>
        <v>363.15</v>
      </c>
    </row>
    <row r="109" spans="13:19" x14ac:dyDescent="0.25">
      <c r="M109" s="11" vm="204">
        <f ca="1"/>
        <v>44805</v>
      </c>
      <c r="N109" s="12" vm="506">
        <f ca="1"/>
        <v>328.3</v>
      </c>
    </row>
    <row r="110" spans="13:19" x14ac:dyDescent="0.25">
      <c r="M110" s="11" vm="213">
        <f ca="1"/>
        <v>44835</v>
      </c>
      <c r="N110" s="12" vm="507">
        <f ca="1"/>
        <v>354.95</v>
      </c>
    </row>
    <row r="111" spans="13:19" x14ac:dyDescent="0.25">
      <c r="M111" s="11" vm="3">
        <f ca="1"/>
        <v>44866</v>
      </c>
      <c r="N111" s="12" vm="508">
        <f ca="1"/>
        <v>374.49</v>
      </c>
    </row>
    <row r="112" spans="13:19" x14ac:dyDescent="0.25">
      <c r="M112" s="11" vm="12">
        <f ca="1"/>
        <v>44896</v>
      </c>
      <c r="N112" s="12" vm="509">
        <f ca="1"/>
        <v>351.34</v>
      </c>
    </row>
    <row r="113" spans="13:14" x14ac:dyDescent="0.25">
      <c r="M113" s="11" vm="21">
        <f ca="1"/>
        <v>44927</v>
      </c>
      <c r="N113" s="12" vm="510">
        <f ca="1"/>
        <v>373.44</v>
      </c>
    </row>
    <row r="114" spans="13:14" x14ac:dyDescent="0.25">
      <c r="M114" s="11" vm="30">
        <f ca="1"/>
        <v>44958</v>
      </c>
      <c r="N114" s="12" vm="511">
        <f ca="1"/>
        <v>364.11</v>
      </c>
    </row>
    <row r="115" spans="13:14" x14ac:dyDescent="0.25">
      <c r="M115" s="11" vm="39">
        <f ca="1"/>
        <v>44986</v>
      </c>
      <c r="N115" s="12" vm="512">
        <f ca="1"/>
        <v>376.07</v>
      </c>
    </row>
    <row r="116" spans="13:14" x14ac:dyDescent="0.25">
      <c r="M116" s="11" vm="48">
        <f ca="1"/>
        <v>45017</v>
      </c>
      <c r="N116" s="12" vm="513">
        <f ca="1"/>
        <v>382.05</v>
      </c>
    </row>
    <row r="117" spans="13:14" x14ac:dyDescent="0.25">
      <c r="M117" s="11" vm="59">
        <f ca="1"/>
        <v>45047</v>
      </c>
      <c r="N117" s="12" vm="514">
        <f ca="1"/>
        <v>383.89</v>
      </c>
    </row>
    <row r="118" spans="13:14" x14ac:dyDescent="0.25">
      <c r="M118" s="11" vm="71">
        <f ca="1"/>
        <v>45078</v>
      </c>
      <c r="N118" s="12" vm="515">
        <f ca="1"/>
        <v>407.28</v>
      </c>
    </row>
    <row r="119" spans="13:14" x14ac:dyDescent="0.25">
      <c r="M119" s="11" vm="80">
        <f ca="1"/>
        <v>45108</v>
      </c>
      <c r="N119" s="12" vm="516">
        <f ca="1"/>
        <v>420.68</v>
      </c>
    </row>
    <row r="120" spans="13:14" x14ac:dyDescent="0.25">
      <c r="M120" s="11" vm="89">
        <f ca="1"/>
        <v>45139</v>
      </c>
      <c r="N120" s="12" vm="517">
        <f ca="1"/>
        <v>413.83</v>
      </c>
    </row>
    <row r="121" spans="13:14" x14ac:dyDescent="0.25">
      <c r="M121" s="11" vm="98">
        <f ca="1"/>
        <v>45170</v>
      </c>
      <c r="N121" s="12" vm="518">
        <f ca="1"/>
        <v>392.7</v>
      </c>
    </row>
    <row r="122" spans="13:14" x14ac:dyDescent="0.25">
      <c r="M122" s="11" vm="107">
        <f ca="1"/>
        <v>45200</v>
      </c>
      <c r="N122" s="12" vm="519">
        <f ca="1"/>
        <v>384.17</v>
      </c>
    </row>
    <row r="123" spans="13:14" x14ac:dyDescent="0.25">
      <c r="M123" s="11" vm="116">
        <f ca="1"/>
        <v>45231</v>
      </c>
      <c r="N123" s="12" vm="520">
        <f ca="1"/>
        <v>419.4</v>
      </c>
    </row>
    <row r="124" spans="13:14" x14ac:dyDescent="0.25">
      <c r="M124" s="11" vm="125">
        <f ca="1"/>
        <v>45261</v>
      </c>
      <c r="N124" s="12" vm="521">
        <f ca="1"/>
        <v>436.8</v>
      </c>
    </row>
    <row r="125" spans="13:14" x14ac:dyDescent="0.25">
      <c r="M125" s="11" vm="134">
        <f ca="1"/>
        <v>45292</v>
      </c>
      <c r="N125" s="12" vm="522">
        <f ca="1"/>
        <v>443.82</v>
      </c>
    </row>
    <row r="126" spans="13:14" x14ac:dyDescent="0.25">
      <c r="M126" s="11" vm="143">
        <f ca="1"/>
        <v>45323</v>
      </c>
      <c r="N126" s="12" vm="523">
        <f ca="1"/>
        <v>466.93</v>
      </c>
    </row>
    <row r="127" spans="13:14" x14ac:dyDescent="0.25">
      <c r="M127" s="11" vm="152">
        <f ca="1"/>
        <v>45352</v>
      </c>
      <c r="N127" s="12" vm="524">
        <f ca="1"/>
        <v>480.7</v>
      </c>
    </row>
    <row r="128" spans="13:14" x14ac:dyDescent="0.25">
      <c r="M128" s="11" vm="161">
        <f ca="1"/>
        <v>45383</v>
      </c>
      <c r="N128" s="12" vm="525">
        <f ca="1"/>
        <v>461.43</v>
      </c>
    </row>
    <row r="129" spans="13:14" x14ac:dyDescent="0.25">
      <c r="M129" s="11" vm="170">
        <f ca="1"/>
        <v>45413</v>
      </c>
      <c r="N129" s="12" vm="526">
        <f ca="1"/>
        <v>484.62</v>
      </c>
    </row>
    <row r="130" spans="13:14" x14ac:dyDescent="0.25">
      <c r="M130" s="11" vm="179">
        <f ca="1"/>
        <v>45444</v>
      </c>
      <c r="N130" s="12" vm="527">
        <f ca="1"/>
        <v>500.13</v>
      </c>
    </row>
    <row r="131" spans="13:14" x14ac:dyDescent="0.25">
      <c r="M131" s="11" vm="188">
        <f ca="1"/>
        <v>45474</v>
      </c>
      <c r="N131" s="12" vm="528">
        <f ca="1"/>
        <v>505.93</v>
      </c>
    </row>
    <row r="132" spans="13:14" x14ac:dyDescent="0.25">
      <c r="M132" s="11" vm="197">
        <f ca="1"/>
        <v>45505</v>
      </c>
      <c r="N132" s="12" vm="529">
        <f ca="1"/>
        <v>518.04</v>
      </c>
    </row>
    <row r="133" spans="13:14" x14ac:dyDescent="0.25">
      <c r="M133" s="11" vm="206">
        <f ca="1"/>
        <v>45536</v>
      </c>
      <c r="N133" s="12" vm="530">
        <f ca="1"/>
        <v>527.66999999999996</v>
      </c>
    </row>
    <row r="134" spans="13:14" x14ac:dyDescent="0.25">
      <c r="M134" s="11" vm="215">
        <f ca="1"/>
        <v>45566</v>
      </c>
      <c r="N134" s="12" vm="531">
        <f ca="1"/>
        <v>522.66999999999996</v>
      </c>
    </row>
    <row r="135" spans="13:14" x14ac:dyDescent="0.25">
      <c r="M135" s="11" vm="223">
        <f ca="1"/>
        <v>45597</v>
      </c>
      <c r="N135" s="12" vm="532">
        <f ca="1"/>
        <v>553.45000000000005</v>
      </c>
    </row>
    <row r="136" spans="13:14" x14ac:dyDescent="0.25">
      <c r="M136" s="11" vm="231">
        <f ca="1"/>
        <v>45627</v>
      </c>
      <c r="N136" s="12" vm="533">
        <f ca="1"/>
        <v>538.80999999999995</v>
      </c>
    </row>
    <row r="137" spans="13:14" x14ac:dyDescent="0.25">
      <c r="M137" s="11" vm="239">
        <f ca="1"/>
        <v>45658</v>
      </c>
      <c r="N137" s="12" vm="534">
        <f ca="1"/>
        <v>553.33000000000004</v>
      </c>
    </row>
    <row r="138" spans="13:14" x14ac:dyDescent="0.25">
      <c r="M138" s="11" vm="247">
        <f ca="1"/>
        <v>45689</v>
      </c>
      <c r="N138" s="12" vm="535">
        <f ca="1"/>
        <v>546.33000000000004</v>
      </c>
    </row>
    <row r="139" spans="13:14" x14ac:dyDescent="0.25">
      <c r="M139" s="11" vm="255">
        <f ca="1"/>
        <v>45717</v>
      </c>
      <c r="N139" s="12" vm="536">
        <f ca="1"/>
        <v>513.91</v>
      </c>
    </row>
    <row r="140" spans="13:14" x14ac:dyDescent="0.25">
      <c r="M140" s="11" vm="263">
        <f ca="1"/>
        <v>45748</v>
      </c>
      <c r="N140" s="12" vm="537">
        <f ca="1"/>
        <v>509.74</v>
      </c>
    </row>
    <row r="141" spans="13:14" x14ac:dyDescent="0.25">
      <c r="M141" s="11" vm="271">
        <f ca="1"/>
        <v>45778</v>
      </c>
      <c r="N141" s="12" vm="538">
        <f ca="1"/>
        <v>541.76</v>
      </c>
    </row>
    <row r="142" spans="13:14" x14ac:dyDescent="0.25">
      <c r="M142" s="11" vm="279">
        <f ca="1"/>
        <v>45809</v>
      </c>
      <c r="N142" s="12" vm="539">
        <f ca="1"/>
        <v>568.03</v>
      </c>
    </row>
    <row r="143" spans="13:14" x14ac:dyDescent="0.25">
      <c r="M143" s="11" vm="287">
        <f ca="1"/>
        <v>45839</v>
      </c>
      <c r="N143" s="12" vm="540">
        <f ca="1"/>
        <v>581.02</v>
      </c>
    </row>
    <row r="144" spans="13:14" x14ac:dyDescent="0.25">
      <c r="M144" s="11" vm="295">
        <f ca="1"/>
        <v>45870</v>
      </c>
      <c r="N144" s="12" vm="541">
        <f ca="1"/>
        <v>593.08000000000004</v>
      </c>
    </row>
    <row r="145" spans="13:14" x14ac:dyDescent="0.25">
      <c r="M145" s="11" vm="303">
        <f ca="1"/>
        <v>45901</v>
      </c>
      <c r="N145" s="12" vm="542">
        <f ca="1"/>
        <v>612.38</v>
      </c>
    </row>
    <row r="146" spans="13:14" x14ac:dyDescent="0.25">
      <c r="M146" s="11" vm="311">
        <f ca="1"/>
        <v>45931</v>
      </c>
      <c r="N146" s="12" vm="543">
        <f ca="1"/>
        <v>627.04</v>
      </c>
    </row>
    <row r="147" spans="13:14" x14ac:dyDescent="0.25">
      <c r="M147" s="11" vm="319">
        <f ca="1"/>
        <v>45962</v>
      </c>
      <c r="N147" s="12" vm="61">
        <f ca="1"/>
        <v>628.22</v>
      </c>
    </row>
  </sheetData>
  <mergeCells count="30">
    <mergeCell ref="A19:B19"/>
    <mergeCell ref="F19:G19"/>
    <mergeCell ref="K19:L19"/>
    <mergeCell ref="P19:Q19"/>
    <mergeCell ref="U19:V19"/>
    <mergeCell ref="A11:B11"/>
    <mergeCell ref="F11:G11"/>
    <mergeCell ref="K11:L11"/>
    <mergeCell ref="P11:Q11"/>
    <mergeCell ref="U11:V11"/>
    <mergeCell ref="A12:B12"/>
    <mergeCell ref="F12:G12"/>
    <mergeCell ref="K12:L12"/>
    <mergeCell ref="P12:Q12"/>
    <mergeCell ref="U12:V12"/>
    <mergeCell ref="P1:Q1"/>
    <mergeCell ref="R1:S1"/>
    <mergeCell ref="U1:V1"/>
    <mergeCell ref="W1:X1"/>
    <mergeCell ref="A5:B5"/>
    <mergeCell ref="F5:G5"/>
    <mergeCell ref="K5:L5"/>
    <mergeCell ref="P5:Q5"/>
    <mergeCell ref="U5:V5"/>
    <mergeCell ref="A1:B1"/>
    <mergeCell ref="C1:D1"/>
    <mergeCell ref="F1:G1"/>
    <mergeCell ref="H1:I1"/>
    <mergeCell ref="K1:L1"/>
    <mergeCell ref="M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Investment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Johnson</dc:creator>
  <cp:lastModifiedBy>Lucas Johnson</cp:lastModifiedBy>
  <dcterms:created xsi:type="dcterms:W3CDTF">2025-11-13T08:02:32Z</dcterms:created>
  <dcterms:modified xsi:type="dcterms:W3CDTF">2025-11-13T08:03:22Z</dcterms:modified>
</cp:coreProperties>
</file>